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161\Auditoria\SIGMEL REPARABLES\SST Y MA\SGSSO A.2.5\"/>
    </mc:Choice>
  </mc:AlternateContent>
  <xr:revisionPtr revIDLastSave="0" documentId="13_ncr:1_{F499D8DA-78E2-4718-8BD3-AA5B5ACE4C05}" xr6:coauthVersionLast="47" xr6:coauthVersionMax="47" xr10:uidLastSave="{00000000-0000-0000-0000-000000000000}"/>
  <bookViews>
    <workbookView xWindow="-108" yWindow="-108" windowWidth="23256" windowHeight="12456" tabRatio="883" xr2:uid="{00000000-000D-0000-FFFF-FFFF00000000}"/>
  </bookViews>
  <sheets>
    <sheet name="Ductos" sheetId="3" r:id="rId1"/>
    <sheet name="TABLA DATOS" sheetId="12" r:id="rId2"/>
  </sheets>
  <externalReferences>
    <externalReference r:id="rId3"/>
  </externalReferences>
  <definedNames>
    <definedName name="_xlnm.Print_Area" localSheetId="0">Ductos!$A$1:$W$31</definedName>
    <definedName name="Print_Area" localSheetId="0">Ductos!$A$1:$R$31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3" l="1"/>
  <c r="Q25" i="3" s="1"/>
  <c r="J25" i="3"/>
  <c r="K25" i="3" s="1"/>
  <c r="P24" i="3"/>
  <c r="Q24" i="3" s="1"/>
  <c r="J24" i="3"/>
  <c r="K24" i="3" s="1"/>
  <c r="P11" i="3"/>
  <c r="Q11" i="3" s="1"/>
  <c r="J11" i="3"/>
  <c r="K11" i="3" s="1"/>
  <c r="P10" i="3"/>
  <c r="Q10" i="3" s="1"/>
  <c r="J10" i="3"/>
  <c r="K10" i="3" s="1"/>
  <c r="P18" i="3"/>
  <c r="Q18" i="3" s="1"/>
  <c r="J18" i="3"/>
  <c r="K18" i="3" s="1"/>
  <c r="P20" i="3"/>
  <c r="Q20" i="3" s="1"/>
  <c r="J20" i="3"/>
  <c r="K20" i="3" s="1"/>
  <c r="P19" i="3"/>
  <c r="Q19" i="3" s="1"/>
  <c r="J19" i="3"/>
  <c r="K19" i="3" s="1"/>
  <c r="P15" i="3" l="1"/>
  <c r="Q15" i="3" s="1"/>
  <c r="J15" i="3"/>
  <c r="K15" i="3" s="1"/>
  <c r="P14" i="3"/>
  <c r="Q14" i="3" s="1"/>
  <c r="J14" i="3"/>
  <c r="K14" i="3" s="1"/>
  <c r="P13" i="3"/>
  <c r="Q13" i="3" s="1"/>
  <c r="J13" i="3"/>
  <c r="K13" i="3" s="1"/>
  <c r="P12" i="3"/>
  <c r="Q12" i="3" s="1"/>
  <c r="J12" i="3"/>
  <c r="K12" i="3" s="1"/>
  <c r="P8" i="3"/>
  <c r="Q8" i="3" s="1"/>
  <c r="J8" i="3"/>
  <c r="K8" i="3" s="1"/>
  <c r="P7" i="3"/>
  <c r="Q7" i="3" s="1"/>
  <c r="J7" i="3"/>
  <c r="K7" i="3" s="1"/>
  <c r="P6" i="3"/>
  <c r="Q6" i="3" s="1"/>
  <c r="J6" i="3"/>
  <c r="K6" i="3" s="1"/>
  <c r="P5" i="3"/>
  <c r="Q5" i="3" s="1"/>
  <c r="J5" i="3"/>
  <c r="K5" i="3" s="1"/>
  <c r="P23" i="3"/>
  <c r="Q23" i="3" s="1"/>
  <c r="J23" i="3"/>
  <c r="K23" i="3" s="1"/>
  <c r="P22" i="3"/>
  <c r="Q22" i="3" s="1"/>
  <c r="J22" i="3"/>
  <c r="K22" i="3" s="1"/>
  <c r="P21" i="3"/>
  <c r="Q21" i="3" s="1"/>
  <c r="J21" i="3"/>
  <c r="K21" i="3" s="1"/>
  <c r="P17" i="3"/>
  <c r="Q17" i="3" s="1"/>
  <c r="J17" i="3"/>
  <c r="K17" i="3" s="1"/>
  <c r="P16" i="3"/>
  <c r="Q16" i="3" s="1"/>
  <c r="J16" i="3"/>
  <c r="K16" i="3" s="1"/>
  <c r="P9" i="3"/>
  <c r="Q9" i="3" s="1"/>
  <c r="J9" i="3"/>
  <c r="K9" i="3" s="1"/>
  <c r="P31" i="3" l="1"/>
  <c r="Q31" i="3" s="1"/>
  <c r="J31" i="3"/>
  <c r="K31" i="3" s="1"/>
  <c r="P30" i="3"/>
  <c r="Q30" i="3" s="1"/>
  <c r="J30" i="3"/>
  <c r="K30" i="3" s="1"/>
  <c r="P29" i="3"/>
  <c r="Q29" i="3" s="1"/>
  <c r="J29" i="3"/>
  <c r="K29" i="3" s="1"/>
  <c r="P28" i="3"/>
  <c r="Q28" i="3" s="1"/>
  <c r="J28" i="3"/>
  <c r="K28" i="3" s="1"/>
  <c r="P27" i="3"/>
  <c r="Q27" i="3" s="1"/>
  <c r="J27" i="3"/>
  <c r="K27" i="3" s="1"/>
  <c r="P26" i="3"/>
  <c r="Q26" i="3" s="1"/>
  <c r="J26" i="3"/>
  <c r="K26" i="3" s="1"/>
  <c r="Y8" i="3"/>
  <c r="Z8" i="3" s="1"/>
  <c r="Y6" i="3"/>
  <c r="Z6" i="3" s="1"/>
  <c r="Y5" i="3"/>
  <c r="Z5" i="3" s="1"/>
  <c r="U9" i="3" l="1"/>
  <c r="V9" i="3" s="1"/>
  <c r="W9" i="3" s="1"/>
  <c r="X9" i="3" s="1"/>
</calcChain>
</file>

<file path=xl/sharedStrings.xml><?xml version="1.0" encoding="utf-8"?>
<sst xmlns="http://schemas.openxmlformats.org/spreadsheetml/2006/main" count="325" uniqueCount="163">
  <si>
    <t>PROCESO</t>
  </si>
  <si>
    <t>ACTIVIDAD</t>
  </si>
  <si>
    <t>DIRECTA - INDIRECTA</t>
  </si>
  <si>
    <t>Peligro/Aspecto</t>
  </si>
  <si>
    <t>Probabilidad</t>
  </si>
  <si>
    <t>Severidad</t>
  </si>
  <si>
    <t>Riesgo/Impacto Puro</t>
  </si>
  <si>
    <t>Medidas de Control</t>
  </si>
  <si>
    <t>Clasificación</t>
  </si>
  <si>
    <t>RUTINARIA-NO RUTINARIA-EMERGENCIA</t>
  </si>
  <si>
    <t>Evaluación Final</t>
  </si>
  <si>
    <t>ÁREA</t>
  </si>
  <si>
    <t>Eficacia nueva</t>
  </si>
  <si>
    <t>A</t>
  </si>
  <si>
    <t>M</t>
  </si>
  <si>
    <t>NA</t>
  </si>
  <si>
    <t>Analisis para traspasar a SIG</t>
  </si>
  <si>
    <t>magnitud del riesgo</t>
  </si>
  <si>
    <t>clasificación</t>
  </si>
  <si>
    <t>igual clasificación que la anterior</t>
  </si>
  <si>
    <t>Consecuencia/Impacto</t>
  </si>
  <si>
    <t>BAJO</t>
  </si>
  <si>
    <t>MEDIO</t>
  </si>
  <si>
    <t>ALTO</t>
  </si>
  <si>
    <t>INTOLERABLE</t>
  </si>
  <si>
    <t>N°</t>
  </si>
  <si>
    <t>NIVEL</t>
  </si>
  <si>
    <t>BAJA (MÁS DE 12 MESES DE IMPLEMENTACIÓN)</t>
  </si>
  <si>
    <t>INTERMEDIA (6-12 MESES DE IMPLEMENTACIÓN)</t>
  </si>
  <si>
    <t>ALTA (1-6 MESES DE IMPLEMENTACIÓN)</t>
  </si>
  <si>
    <t>GRADO IMPLEME.</t>
  </si>
  <si>
    <t>ESCASA</t>
  </si>
  <si>
    <t>INTERMEDIA</t>
  </si>
  <si>
    <t>MUCHA</t>
  </si>
  <si>
    <t>FORT. INTRINSECA</t>
  </si>
  <si>
    <t>1 A 2</t>
  </si>
  <si>
    <t>BAJA</t>
  </si>
  <si>
    <t>3 A 4</t>
  </si>
  <si>
    <t>MEDIA</t>
  </si>
  <si>
    <t>&gt;=5</t>
  </si>
  <si>
    <t>ALTA</t>
  </si>
  <si>
    <t>EFICACIA CONTROL</t>
  </si>
  <si>
    <t>ELIMINACIÓN</t>
  </si>
  <si>
    <t>SUSTITUCIÓN</t>
  </si>
  <si>
    <t>CONTROLES DE INGENIERÍA</t>
  </si>
  <si>
    <t>SEÑALIZACIÓN</t>
  </si>
  <si>
    <t>CONTROLES ADMINISTRATIVOS</t>
  </si>
  <si>
    <t>EPP</t>
  </si>
  <si>
    <t>Evaluación Inicial</t>
  </si>
  <si>
    <t>Riesgo/Impacto residual</t>
  </si>
  <si>
    <t>Riesgo Material</t>
  </si>
  <si>
    <t>SI</t>
  </si>
  <si>
    <t>NO</t>
  </si>
  <si>
    <t>Reparables</t>
  </si>
  <si>
    <t>Sujección de carga</t>
  </si>
  <si>
    <t>R</t>
  </si>
  <si>
    <t>D</t>
  </si>
  <si>
    <t>Operación inadecuada de los equipos y vehículos</t>
  </si>
  <si>
    <t>Esguince, contusiones</t>
  </si>
  <si>
    <t>Interacción hombre-máquina</t>
  </si>
  <si>
    <t>Proyección de partículas incandescentes</t>
  </si>
  <si>
    <t>Lesiones oculares, faciales, cortes</t>
  </si>
  <si>
    <t>Lesiones traumáticas, fracturas</t>
  </si>
  <si>
    <t>Caída de objetos</t>
  </si>
  <si>
    <t>Enfermedad profesional</t>
  </si>
  <si>
    <t xml:space="preserve">Contusiones, fracturas </t>
  </si>
  <si>
    <t>Ensayos No Destructivos</t>
  </si>
  <si>
    <t>Contacto con sustancia química</t>
  </si>
  <si>
    <t>Irritación dérmica</t>
  </si>
  <si>
    <t>Protocolo MINSAL Manejo Manual de Carga, Programa 5S, Housekeeping,  Uso EPP (cascos, guantes cabritillas, hyflex, calzado seguridad, tapones auditivos, lentes de seguridad, trompa con filtros). HDS</t>
  </si>
  <si>
    <t>PREXOR, PLANESI, TMERT, Extractores de aire, Programa 5S, Housekeeping, Uso EPP (ropa de cuero para soldador, mascara de soldar, vidrios claros y oscuros, tapon auditivo, protector auditivo, casco, mica facial, trompa con filtros polvo y gases, calzado seguridad, guantes de cuero), capacitación en extintores, uso extintores. Biombos. Pausa activa, hidratación permanente. Mantener gases encadenados y/o en jaulas.</t>
  </si>
  <si>
    <t>Arco eléctrico</t>
  </si>
  <si>
    <t>Ceguera, irritación ocular, quemadura, muerte</t>
  </si>
  <si>
    <t>Gases y humos metálicos</t>
  </si>
  <si>
    <t>Lesiones traumáticas, atropello</t>
  </si>
  <si>
    <t>Izaje del atril del cajón mediante grúa sobre el camión</t>
  </si>
  <si>
    <t xml:space="preserve">Protocolo MINSAL Manejo Manual de Carga, Programa 5S, Housekeeping,  Uso EPP (cascos, guantes cabritillas, hyflex, calzado seguridad, tapones auditivos, lentes de seguridad). </t>
  </si>
  <si>
    <t>Proyección de viruta</t>
  </si>
  <si>
    <t>Carga de Ducto sobre el camión del cliente</t>
  </si>
  <si>
    <t>Fabricación de Ducto</t>
  </si>
  <si>
    <t>Armado de cañerías</t>
  </si>
  <si>
    <t>Trazado y corte de flanges no comerciales</t>
  </si>
  <si>
    <t>Mecanizado de flanges no comerciales</t>
  </si>
  <si>
    <t>Perforación de flanges no comerciales</t>
  </si>
  <si>
    <t>Remate de soldadura</t>
  </si>
  <si>
    <t>Traslado de materiales y estructuras con grúa horquilla</t>
  </si>
  <si>
    <t>Armado de cañerías con flanges y topes</t>
  </si>
  <si>
    <t xml:space="preserve">Trazado y corte de  topes, planchas, y/o cañerías comerciales </t>
  </si>
  <si>
    <t>Cilindrado de planchas cortadas</t>
  </si>
  <si>
    <t>Programa 5S, Housekeeping, programa de mantención, registros de mantenimiento, protección en zonas de rotación. Uso de EPP. Capacitación en la operación de la cilindradora.</t>
  </si>
  <si>
    <t>Separación y delimitación del área. Uso de vientos. Uso de Loro Vivo. Barreras duras New Jersey Controles. Programa 5S. Housekeeping. Uso EPP. Experiencia y cursos del operador, revisión al botón de para de emergencias, programa de mantenimiento, registros de mantención. Programa 5S. Housekeeping</t>
  </si>
  <si>
    <t>Proyección de partícula incandescente</t>
  </si>
  <si>
    <t>Uso de biombos de seguridad, separación de las áreas, Programa 5S, Housekeeping, contar con extintores certificados y mantenidos, revisión post-trabajos. HDS, mantener gases encadenados y en carros o jaulas.</t>
  </si>
  <si>
    <t>Llama abierta</t>
  </si>
  <si>
    <t>Condiciones inseguras de conexiones del equipo oxicorte y cilindros de gas comprimido</t>
  </si>
  <si>
    <t>Manejo manual de carga</t>
  </si>
  <si>
    <t>Lesiones dorsales y extremidades</t>
  </si>
  <si>
    <t>Toma 5. AST, IS Interacción hombre-máquina, OVCC, OPT, OPS. Instructivo para Uso Grúa Horquilla</t>
  </si>
  <si>
    <t xml:space="preserve">Toma 5. AST. IS Liberación descontrolada de energía. Permiso de Trabajo (PT).Procedimiento para fabricar ductos. Instructivo para Uso Equipo de Oxicorte. </t>
  </si>
  <si>
    <t>Toma 5. AST. IS Interacción hombre-máquina, OVCC, OPT, OPS. Instructivo para maniobras con grúa horquilla. Procedimiento para el uso de tornos. Procedimiento para fabricar ductos.</t>
  </si>
  <si>
    <t>Toma 5. AST. OPT, OPS Procedimiento para fabricar ductos. Procedimiento para el uso de taladros.</t>
  </si>
  <si>
    <t>Toma 5. AST.  OPT, OPS. Procedimiento para fabricar ductos.</t>
  </si>
  <si>
    <t>Toma 5. AST. IS Atrapamiento-Aplastamiento. OVCC, OPT, OPS.Procedimiento para fabricar ductos. Instructivo para Uso Cilindradora.</t>
  </si>
  <si>
    <t xml:space="preserve">Toma 5. AST. IS Liberación descontrolada de energía. OVCC, OPT, OPS. Permiso de Trabajo (PT). Procedimiento para fabricar ductos. Instructivo para Uso Equipo de Oxicorte. </t>
  </si>
  <si>
    <t>Toma 5. AST. OPT, OPS. Procedimiento para fabricar ductos.</t>
  </si>
  <si>
    <t xml:space="preserve">Toma 5. AST. IS Arco Eléctrico, OVCC, OPT, OPS. Permiso de Trabajo (PT).  Procedimiento para fabricar ductos. Procedimiento para Soldar. Procedimiento para Uso Esmeril. </t>
  </si>
  <si>
    <t>Toma 5. AST. Procedimiento para inspecciones. OPT, OPS. Procedimiento para fabricar ductos.</t>
  </si>
  <si>
    <t>Toma 5. AST.  Procedimiento para fabricar ductos. Instructivo para despacho de componentes. Instructivo para maniobras con grúa horquilla.</t>
  </si>
  <si>
    <t>CONTROLES EXISTENTES</t>
  </si>
  <si>
    <t>CONTROLES ADICIONALES SEGÚN NIVEL DE CRITICIDAD</t>
  </si>
  <si>
    <t>Jerarquía de Control</t>
  </si>
  <si>
    <t>Medidas para Riesgo Residual Medio - Alto</t>
  </si>
  <si>
    <t>Eliminación</t>
  </si>
  <si>
    <t>Sustitución</t>
  </si>
  <si>
    <t>Controles de Ingeniería</t>
  </si>
  <si>
    <t>Controles Administrativos</t>
  </si>
  <si>
    <t>Elementos de Protección Personal</t>
  </si>
  <si>
    <t>Instalación de Extractores para gases y humos</t>
  </si>
  <si>
    <t xml:space="preserve">Curso de operador de grúa y licencia de conducir al día. Establecer barreras duras para delimitar la zona de intervención. Coordinación con supervisión para el ingreso. Estándar Almacenamiento Temporal de Productos </t>
  </si>
  <si>
    <t xml:space="preserve">Uso de biombos de seguridad, separación de las áreas, Programa 5S, Housekeeping, contar con extintores certificados y mantenidos, revisión post-trabajos. HDS, mantener gases encadenados y en carros o jaulas. Estándar Almacenamiento Temporal de Productos </t>
  </si>
  <si>
    <t>Riesgos</t>
  </si>
  <si>
    <t>Posturas forzadas, Actividades repetitivas, Levantar mas de 25 kilos, no apoyaerse de ayuda mecanica</t>
  </si>
  <si>
    <t xml:space="preserve"> quemaduras</t>
  </si>
  <si>
    <t>Lesiones traumáticas, muerte</t>
  </si>
  <si>
    <t xml:space="preserve">Aplastamiento, atrapamiento, </t>
  </si>
  <si>
    <t>Lesiones traumáticas, desmembramiento, muerte</t>
  </si>
  <si>
    <t xml:space="preserve">Aplastamiento, atrapamiento, Atropello </t>
  </si>
  <si>
    <t>amputacion, desmenbramientos, muerte</t>
  </si>
  <si>
    <t>Mesones en mal estado</t>
  </si>
  <si>
    <t>Caida de distinto nivel</t>
  </si>
  <si>
    <t>MCN-F-040
MATRIZ DE IDENTIFICACIÓN DE PELIGROS Y RIESGOS Vers. 04</t>
  </si>
  <si>
    <t>Quemaduras</t>
  </si>
  <si>
    <t xml:space="preserve"> Quemaduras</t>
  </si>
  <si>
    <t>Quemaduras, Muerte</t>
  </si>
  <si>
    <t>Heridas y fracturas</t>
  </si>
  <si>
    <t>Mesa de corte o máquina de oxicorte</t>
  </si>
  <si>
    <t>Exposición a electrocución o incendios</t>
  </si>
  <si>
    <t>Humos metalicos en suspención</t>
  </si>
  <si>
    <t>Mala posición de componentes y/o herramientas</t>
  </si>
  <si>
    <t>Mal levantamiento y/o arrastre de carga</t>
  </si>
  <si>
    <t>Incendio, explosión</t>
  </si>
  <si>
    <t>Incendio y/o quemaduras</t>
  </si>
  <si>
    <t>Mecanizado con torno</t>
  </si>
  <si>
    <t>Uso inadecuado de taladro radial</t>
  </si>
  <si>
    <t>Atrapamiento y/o aplastamiento</t>
  </si>
  <si>
    <t>Mesones y cajones en mal estado</t>
  </si>
  <si>
    <t>Exponerse a la radiación UV de arco eléctrico</t>
  </si>
  <si>
    <t>Sustancias químicas</t>
  </si>
  <si>
    <t>Piso en mal estado</t>
  </si>
  <si>
    <t>Caída de mismo nivel</t>
  </si>
  <si>
    <t>Mala sujección de la carga</t>
  </si>
  <si>
    <t>Caída de de objetos</t>
  </si>
  <si>
    <t>Elaborado por: Cristihan Mura</t>
  </si>
  <si>
    <t>Fecha: 11-11-2022</t>
  </si>
  <si>
    <t>Revisado por: David Malverde</t>
  </si>
  <si>
    <t>Fecha: 14-11-2022</t>
  </si>
  <si>
    <t>Aprobado por: Héctor Godoy C.</t>
  </si>
  <si>
    <t>Aceros sometidos a alta presión</t>
  </si>
  <si>
    <t>Explosión e incendios</t>
  </si>
  <si>
    <t>Llama abierta con productos infalambes y/o material combustible</t>
  </si>
  <si>
    <t>Partes en rotación sin protección</t>
  </si>
  <si>
    <t>Aporte de soldadura</t>
  </si>
  <si>
    <t>Rev. 01 Vers.02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</si>
</sst>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indexed="17"/>
      <name val="Arial"/>
      <family val="2"/>
    </font>
    <font>
      <sz val="8"/>
      <name val="Calibri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2"/>
      <color indexed="8"/>
      <name val="Calibri"/>
      <family val="2"/>
    </font>
    <font>
      <sz val="8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DCDB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 wrapText="1" readingOrder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 readingOrder="1"/>
    </xf>
    <xf numFmtId="0" fontId="0" fillId="0" borderId="0" xfId="0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 readingOrder="1"/>
    </xf>
    <xf numFmtId="0" fontId="3" fillId="0" borderId="3" xfId="0" applyFont="1" applyBorder="1" applyAlignment="1">
      <alignment horizontal="left" vertical="top" wrapText="1" readingOrder="1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 readingOrder="1"/>
    </xf>
    <xf numFmtId="0" fontId="3" fillId="3" borderId="1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 readingOrder="1"/>
    </xf>
    <xf numFmtId="0" fontId="5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3" fillId="3" borderId="4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readingOrder="1"/>
    </xf>
    <xf numFmtId="0" fontId="10" fillId="4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 wrapText="1" readingOrder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wrapText="1" readingOrder="1"/>
    </xf>
    <xf numFmtId="0" fontId="1" fillId="2" borderId="6" xfId="0" applyFont="1" applyFill="1" applyBorder="1" applyAlignment="1">
      <alignment horizontal="center" vertical="center" wrapText="1" readingOrder="1"/>
    </xf>
    <xf numFmtId="0" fontId="1" fillId="2" borderId="7" xfId="0" applyFont="1" applyFill="1" applyBorder="1" applyAlignment="1">
      <alignment horizontal="center" vertical="center" wrapText="1" readingOrder="1"/>
    </xf>
    <xf numFmtId="0" fontId="1" fillId="2" borderId="8" xfId="0" applyFont="1" applyFill="1" applyBorder="1" applyAlignment="1">
      <alignment horizontal="center" vertical="center" wrapText="1" readingOrder="1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30"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CC00"/>
        </patternFill>
      </fill>
    </dxf>
    <dxf>
      <fill>
        <patternFill>
          <bgColor theme="7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00CC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CC00"/>
        </patternFill>
      </fill>
    </dxf>
    <dxf>
      <fill>
        <patternFill>
          <bgColor rgb="FF00CC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00CC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B1A0C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0</xdr:row>
      <xdr:rowOff>76200</xdr:rowOff>
    </xdr:from>
    <xdr:to>
      <xdr:col>0</xdr:col>
      <xdr:colOff>1752600</xdr:colOff>
      <xdr:row>0</xdr:row>
      <xdr:rowOff>685800</xdr:rowOff>
    </xdr:to>
    <xdr:pic>
      <xdr:nvPicPr>
        <xdr:cNvPr id="7221" name="Imagen 1">
          <a:extLst>
            <a:ext uri="{FF2B5EF4-FFF2-40B4-BE49-F238E27FC236}">
              <a16:creationId xmlns:a16="http://schemas.microsoft.com/office/drawing/2014/main" id="{08CF2C17-310B-4BBA-9D38-3B8ED6300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76200"/>
          <a:ext cx="15925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381000</xdr:colOff>
      <xdr:row>0</xdr:row>
      <xdr:rowOff>698500</xdr:rowOff>
    </xdr:from>
    <xdr:to>
      <xdr:col>10</xdr:col>
      <xdr:colOff>88900</xdr:colOff>
      <xdr:row>1</xdr:row>
      <xdr:rowOff>557243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604DB-FF4F-427D-9F7F-6E211351A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3700" y="698500"/>
          <a:ext cx="1028700" cy="646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\iso\02%20SSOMA\A.2.9%20MATRICES%20DE%20RIESGOS\Matrices\Reparables%20por%20Contrato\40%20Matriz%20de%20Peligros%20y%20Riesgos%20Rev06%20-%20Door%20Oliver%20(Rev%200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rr Oliver"/>
      <sheetName val="TABLA DATOS"/>
    </sheetNames>
    <sheetDataSet>
      <sheetData sheetId="0"/>
      <sheetData sheetId="1">
        <row r="1">
          <cell r="A1" t="str">
            <v>N°</v>
          </cell>
          <cell r="B1" t="str">
            <v>NIVEL</v>
          </cell>
        </row>
        <row r="2">
          <cell r="A2">
            <v>1</v>
          </cell>
          <cell r="B2" t="str">
            <v>BAJO</v>
          </cell>
        </row>
        <row r="3">
          <cell r="A3">
            <v>2</v>
          </cell>
          <cell r="B3" t="str">
            <v>BAJO</v>
          </cell>
        </row>
        <row r="4">
          <cell r="A4">
            <v>3</v>
          </cell>
          <cell r="B4" t="str">
            <v>BAJO</v>
          </cell>
        </row>
        <row r="5">
          <cell r="A5">
            <v>4</v>
          </cell>
          <cell r="B5" t="str">
            <v>BAJO</v>
          </cell>
        </row>
        <row r="6">
          <cell r="A6">
            <v>5</v>
          </cell>
          <cell r="B6" t="str">
            <v>MEDIO</v>
          </cell>
        </row>
        <row r="7">
          <cell r="A7">
            <v>6</v>
          </cell>
          <cell r="B7" t="str">
            <v>MEDIO</v>
          </cell>
        </row>
        <row r="8">
          <cell r="A8">
            <v>7</v>
          </cell>
          <cell r="B8" t="str">
            <v>MEDIO</v>
          </cell>
        </row>
        <row r="9">
          <cell r="A9">
            <v>8</v>
          </cell>
          <cell r="B9" t="str">
            <v>MEDIO</v>
          </cell>
        </row>
        <row r="10">
          <cell r="A10">
            <v>9</v>
          </cell>
          <cell r="B10" t="str">
            <v>MEDIO</v>
          </cell>
        </row>
        <row r="11">
          <cell r="A11">
            <v>10</v>
          </cell>
          <cell r="B11" t="str">
            <v>MEDIO</v>
          </cell>
        </row>
        <row r="12">
          <cell r="A12">
            <v>11</v>
          </cell>
          <cell r="B12" t="str">
            <v>MEDIO</v>
          </cell>
        </row>
        <row r="13">
          <cell r="A13">
            <v>12</v>
          </cell>
          <cell r="B13" t="str">
            <v>MEDIO</v>
          </cell>
        </row>
        <row r="14">
          <cell r="A14">
            <v>13</v>
          </cell>
          <cell r="B14" t="str">
            <v>MEDIO</v>
          </cell>
        </row>
        <row r="15">
          <cell r="A15">
            <v>14</v>
          </cell>
          <cell r="B15" t="str">
            <v>MEDIO</v>
          </cell>
        </row>
        <row r="16">
          <cell r="A16">
            <v>15</v>
          </cell>
          <cell r="B16" t="str">
            <v>MEDIO</v>
          </cell>
        </row>
        <row r="17">
          <cell r="A17">
            <v>16</v>
          </cell>
          <cell r="B17" t="str">
            <v>ALTO</v>
          </cell>
        </row>
        <row r="18">
          <cell r="A18">
            <v>17</v>
          </cell>
          <cell r="B18" t="str">
            <v>ALTO</v>
          </cell>
        </row>
        <row r="19">
          <cell r="A19">
            <v>18</v>
          </cell>
          <cell r="B19" t="str">
            <v>ALTO</v>
          </cell>
        </row>
        <row r="20">
          <cell r="A20">
            <v>19</v>
          </cell>
          <cell r="B20" t="str">
            <v>ALTO</v>
          </cell>
        </row>
        <row r="21">
          <cell r="A21">
            <v>20</v>
          </cell>
          <cell r="B21" t="str">
            <v>ALTO</v>
          </cell>
        </row>
        <row r="22">
          <cell r="A22">
            <v>21</v>
          </cell>
          <cell r="B22" t="str">
            <v>ALTO</v>
          </cell>
        </row>
        <row r="23">
          <cell r="A23">
            <v>22</v>
          </cell>
          <cell r="B23" t="str">
            <v>ALTO</v>
          </cell>
        </row>
        <row r="24">
          <cell r="A24">
            <v>23</v>
          </cell>
          <cell r="B24" t="str">
            <v>ALTO</v>
          </cell>
        </row>
        <row r="25">
          <cell r="A25">
            <v>24</v>
          </cell>
          <cell r="B25" t="str">
            <v>ALTO</v>
          </cell>
        </row>
        <row r="26">
          <cell r="A26">
            <v>25</v>
          </cell>
          <cell r="B26" t="str">
            <v>ALTO</v>
          </cell>
        </row>
        <row r="27">
          <cell r="A27">
            <v>26</v>
          </cell>
          <cell r="B27" t="str">
            <v>ALTO</v>
          </cell>
        </row>
        <row r="28">
          <cell r="A28">
            <v>27</v>
          </cell>
          <cell r="B28" t="str">
            <v>ALTO</v>
          </cell>
        </row>
        <row r="29">
          <cell r="A29">
            <v>28</v>
          </cell>
          <cell r="B29" t="str">
            <v>ALTO</v>
          </cell>
        </row>
        <row r="30">
          <cell r="A30">
            <v>29</v>
          </cell>
          <cell r="B30" t="str">
            <v>ALTO</v>
          </cell>
        </row>
        <row r="31">
          <cell r="A31">
            <v>30</v>
          </cell>
          <cell r="B31" t="str">
            <v>ALTO</v>
          </cell>
        </row>
        <row r="32">
          <cell r="A32">
            <v>31</v>
          </cell>
          <cell r="B32" t="str">
            <v>ALTO</v>
          </cell>
        </row>
        <row r="33">
          <cell r="A33">
            <v>32</v>
          </cell>
          <cell r="B33" t="str">
            <v>ALTO</v>
          </cell>
        </row>
        <row r="34">
          <cell r="A34">
            <v>33</v>
          </cell>
          <cell r="B34" t="str">
            <v>INTOLERABLE</v>
          </cell>
        </row>
        <row r="35">
          <cell r="A35">
            <v>34</v>
          </cell>
          <cell r="B35" t="str">
            <v>INTOLERABLE</v>
          </cell>
        </row>
        <row r="36">
          <cell r="A36">
            <v>35</v>
          </cell>
          <cell r="B36" t="str">
            <v>INTOLERABLE</v>
          </cell>
        </row>
        <row r="37">
          <cell r="A37">
            <v>36</v>
          </cell>
          <cell r="B37" t="str">
            <v>INTOLERABLE</v>
          </cell>
        </row>
        <row r="38">
          <cell r="A38">
            <v>37</v>
          </cell>
          <cell r="B38" t="str">
            <v>INTOLERABLE</v>
          </cell>
        </row>
        <row r="39">
          <cell r="A39">
            <v>38</v>
          </cell>
          <cell r="B39" t="str">
            <v>INTOLERABLE</v>
          </cell>
        </row>
        <row r="40">
          <cell r="A40">
            <v>39</v>
          </cell>
          <cell r="B40" t="str">
            <v>INTOLERABLE</v>
          </cell>
        </row>
        <row r="41">
          <cell r="A41">
            <v>40</v>
          </cell>
          <cell r="B41" t="str">
            <v>INTOLERABLE</v>
          </cell>
        </row>
        <row r="42">
          <cell r="A42">
            <v>41</v>
          </cell>
          <cell r="B42" t="str">
            <v>INTOLERABLE</v>
          </cell>
        </row>
        <row r="43">
          <cell r="A43">
            <v>42</v>
          </cell>
          <cell r="B43" t="str">
            <v>INTOLERABLE</v>
          </cell>
        </row>
        <row r="44">
          <cell r="A44">
            <v>43</v>
          </cell>
          <cell r="B44" t="str">
            <v>INTOLERABLE</v>
          </cell>
        </row>
        <row r="45">
          <cell r="A45">
            <v>44</v>
          </cell>
          <cell r="B45" t="str">
            <v>INTOLERABLE</v>
          </cell>
        </row>
        <row r="46">
          <cell r="A46">
            <v>45</v>
          </cell>
          <cell r="B46" t="str">
            <v>INTOLERABLE</v>
          </cell>
        </row>
        <row r="47">
          <cell r="A47">
            <v>46</v>
          </cell>
          <cell r="B47" t="str">
            <v>INTOLERABLE</v>
          </cell>
        </row>
        <row r="48">
          <cell r="A48">
            <v>47</v>
          </cell>
          <cell r="B48" t="str">
            <v>INTOLERABLE</v>
          </cell>
        </row>
        <row r="49">
          <cell r="A49">
            <v>48</v>
          </cell>
          <cell r="B49" t="str">
            <v>INTOLERABLE</v>
          </cell>
        </row>
        <row r="50">
          <cell r="A50">
            <v>49</v>
          </cell>
          <cell r="B50" t="str">
            <v>INTOLERABLE</v>
          </cell>
        </row>
        <row r="51">
          <cell r="A51">
            <v>50</v>
          </cell>
          <cell r="B51" t="str">
            <v>INTOLERABLE</v>
          </cell>
        </row>
        <row r="52">
          <cell r="A52">
            <v>51</v>
          </cell>
          <cell r="B52" t="str">
            <v>INTOLERABLE</v>
          </cell>
        </row>
        <row r="53">
          <cell r="A53">
            <v>52</v>
          </cell>
          <cell r="B53" t="str">
            <v>INTOLERABLE</v>
          </cell>
        </row>
        <row r="54">
          <cell r="A54">
            <v>53</v>
          </cell>
          <cell r="B54" t="str">
            <v>INTOLERABLE</v>
          </cell>
        </row>
        <row r="55">
          <cell r="A55">
            <v>54</v>
          </cell>
          <cell r="B55" t="str">
            <v>INTOLERABLE</v>
          </cell>
        </row>
        <row r="56">
          <cell r="A56">
            <v>55</v>
          </cell>
          <cell r="B56" t="str">
            <v>INTOLERABLE</v>
          </cell>
        </row>
        <row r="57">
          <cell r="A57">
            <v>56</v>
          </cell>
          <cell r="B57" t="str">
            <v>INTOLERABLE</v>
          </cell>
        </row>
        <row r="58">
          <cell r="A58">
            <v>57</v>
          </cell>
          <cell r="B58" t="str">
            <v>INTOLERABLE</v>
          </cell>
        </row>
        <row r="59">
          <cell r="A59">
            <v>58</v>
          </cell>
          <cell r="B59" t="str">
            <v>INTOLERABLE</v>
          </cell>
        </row>
        <row r="60">
          <cell r="A60">
            <v>59</v>
          </cell>
          <cell r="B60" t="str">
            <v>INTOLERABLE</v>
          </cell>
        </row>
        <row r="61">
          <cell r="A61">
            <v>60</v>
          </cell>
          <cell r="B61" t="str">
            <v>INTOLERABLE</v>
          </cell>
        </row>
        <row r="62">
          <cell r="A62">
            <v>61</v>
          </cell>
          <cell r="B62" t="str">
            <v>INTOLERABLE</v>
          </cell>
        </row>
        <row r="63">
          <cell r="A63">
            <v>62</v>
          </cell>
          <cell r="B63" t="str">
            <v>INTOLERABLE</v>
          </cell>
        </row>
        <row r="64">
          <cell r="A64">
            <v>63</v>
          </cell>
          <cell r="B64" t="str">
            <v>INTOLERABLE</v>
          </cell>
        </row>
        <row r="65">
          <cell r="A65">
            <v>64</v>
          </cell>
          <cell r="B65" t="str">
            <v>INTOLERABLE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B65" totalsRowShown="0">
  <autoFilter ref="A1:B65" xr:uid="{00000000-0009-0000-0100-000001000000}"/>
  <tableColumns count="2">
    <tableColumn id="1" xr3:uid="{00000000-0010-0000-0000-000001000000}" name="N°"/>
    <tableColumn id="2" xr3:uid="{00000000-0010-0000-0000-000002000000}" name="NIVEL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D1:E10" totalsRowShown="0">
  <autoFilter ref="D1:E10" xr:uid="{00000000-0009-0000-0100-000002000000}"/>
  <tableColumns count="2">
    <tableColumn id="1" xr3:uid="{00000000-0010-0000-0100-000001000000}" name="N°"/>
    <tableColumn id="2" xr3:uid="{00000000-0010-0000-0100-000002000000}" name="NIVEL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"/>
  <dimension ref="A1:Z71"/>
  <sheetViews>
    <sheetView tabSelected="1" view="pageBreakPreview" topLeftCell="D1" zoomScale="60" zoomScaleNormal="70" workbookViewId="0">
      <selection activeCell="L2" sqref="L2:R2"/>
    </sheetView>
  </sheetViews>
  <sheetFormatPr baseColWidth="10" defaultRowHeight="14.4" x14ac:dyDescent="0.3"/>
  <cols>
    <col min="1" max="1" width="27.33203125" style="1" customWidth="1"/>
    <col min="2" max="2" width="30.88671875" style="1" customWidth="1"/>
    <col min="3" max="3" width="11.6640625" customWidth="1"/>
    <col min="4" max="4" width="8.5546875" customWidth="1"/>
    <col min="5" max="6" width="33.33203125" customWidth="1"/>
    <col min="7" max="7" width="21.6640625" customWidth="1"/>
    <col min="8" max="8" width="6.6640625" customWidth="1"/>
    <col min="9" max="9" width="6" customWidth="1"/>
    <col min="10" max="10" width="6.6640625" customWidth="1"/>
    <col min="11" max="11" width="8.5546875" customWidth="1"/>
    <col min="12" max="12" width="63.88671875" customWidth="1"/>
    <col min="13" max="13" width="64.6640625" customWidth="1"/>
    <col min="14" max="14" width="6.6640625" customWidth="1"/>
    <col min="15" max="16" width="7.109375" style="2" customWidth="1"/>
    <col min="17" max="17" width="5.6640625" style="3" bestFit="1" customWidth="1"/>
    <col min="18" max="18" width="11.5546875" style="3"/>
    <col min="19" max="19" width="19.6640625" style="17" customWidth="1"/>
    <col min="20" max="20" width="31.33203125" style="17" customWidth="1"/>
    <col min="21" max="26" width="11.5546875" hidden="1" customWidth="1"/>
  </cols>
  <sheetData>
    <row r="1" spans="1:26" ht="62.25" customHeight="1" x14ac:dyDescent="0.3">
      <c r="B1" s="24" t="s">
        <v>130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6"/>
      <c r="T1" s="23" t="s">
        <v>162</v>
      </c>
      <c r="U1" t="s">
        <v>16</v>
      </c>
      <c r="X1" t="s">
        <v>13</v>
      </c>
      <c r="Y1">
        <v>0</v>
      </c>
      <c r="Z1">
        <v>320</v>
      </c>
    </row>
    <row r="2" spans="1:26" ht="49.5" customHeight="1" x14ac:dyDescent="0.3">
      <c r="A2" s="20" t="s">
        <v>152</v>
      </c>
      <c r="B2" s="21" t="s">
        <v>153</v>
      </c>
      <c r="C2" s="47" t="s">
        <v>154</v>
      </c>
      <c r="D2" s="47"/>
      <c r="E2" s="21" t="s">
        <v>155</v>
      </c>
      <c r="F2" s="22" t="s">
        <v>156</v>
      </c>
      <c r="G2" s="21" t="s">
        <v>155</v>
      </c>
      <c r="H2" s="48"/>
      <c r="I2" s="48"/>
      <c r="J2" s="48"/>
      <c r="K2" s="48"/>
      <c r="L2" s="55" t="s">
        <v>108</v>
      </c>
      <c r="M2" s="56"/>
      <c r="N2" s="56"/>
      <c r="O2" s="56"/>
      <c r="P2" s="56"/>
      <c r="Q2" s="56"/>
      <c r="R2" s="56"/>
      <c r="S2" s="59" t="s">
        <v>109</v>
      </c>
      <c r="T2" s="59"/>
      <c r="X2" t="s">
        <v>14</v>
      </c>
      <c r="Y2">
        <v>321</v>
      </c>
      <c r="Z2">
        <v>2100</v>
      </c>
    </row>
    <row r="3" spans="1:26" ht="29.25" customHeight="1" x14ac:dyDescent="0.3">
      <c r="A3" s="10" t="s">
        <v>11</v>
      </c>
      <c r="B3" s="10" t="s">
        <v>53</v>
      </c>
      <c r="C3" s="50" t="s">
        <v>9</v>
      </c>
      <c r="D3" s="49" t="s">
        <v>2</v>
      </c>
      <c r="E3" s="46" t="s">
        <v>3</v>
      </c>
      <c r="F3" s="10"/>
      <c r="G3" s="46" t="s">
        <v>20</v>
      </c>
      <c r="H3" s="46" t="s">
        <v>48</v>
      </c>
      <c r="I3" s="46"/>
      <c r="J3" s="46"/>
      <c r="K3" s="46"/>
      <c r="L3" s="51" t="s">
        <v>7</v>
      </c>
      <c r="M3" s="52"/>
      <c r="N3" s="46" t="s">
        <v>10</v>
      </c>
      <c r="O3" s="46"/>
      <c r="P3" s="46"/>
      <c r="Q3" s="46"/>
      <c r="R3" s="57" t="s">
        <v>50</v>
      </c>
      <c r="S3" s="46" t="s">
        <v>110</v>
      </c>
      <c r="T3" s="46" t="s">
        <v>111</v>
      </c>
      <c r="X3" t="s">
        <v>15</v>
      </c>
      <c r="Y3">
        <v>2101</v>
      </c>
      <c r="Z3">
        <v>6400</v>
      </c>
    </row>
    <row r="4" spans="1:26" ht="93.75" customHeight="1" x14ac:dyDescent="0.3">
      <c r="A4" s="10" t="s">
        <v>0</v>
      </c>
      <c r="B4" s="10" t="s">
        <v>1</v>
      </c>
      <c r="C4" s="50"/>
      <c r="D4" s="49"/>
      <c r="E4" s="46"/>
      <c r="F4" s="10" t="s">
        <v>120</v>
      </c>
      <c r="G4" s="46"/>
      <c r="H4" s="5" t="s">
        <v>4</v>
      </c>
      <c r="I4" s="5" t="s">
        <v>5</v>
      </c>
      <c r="J4" s="5" t="s">
        <v>6</v>
      </c>
      <c r="K4" s="5" t="s">
        <v>8</v>
      </c>
      <c r="L4" s="53"/>
      <c r="M4" s="54"/>
      <c r="N4" s="5" t="s">
        <v>4</v>
      </c>
      <c r="O4" s="5" t="s">
        <v>5</v>
      </c>
      <c r="P4" s="5" t="s">
        <v>49</v>
      </c>
      <c r="Q4" s="5" t="s">
        <v>8</v>
      </c>
      <c r="R4" s="58"/>
      <c r="S4" s="46"/>
      <c r="T4" s="46"/>
      <c r="U4" s="4" t="s">
        <v>12</v>
      </c>
      <c r="V4" s="4" t="s">
        <v>17</v>
      </c>
      <c r="W4" s="4" t="s">
        <v>18</v>
      </c>
      <c r="X4" s="4" t="s">
        <v>19</v>
      </c>
    </row>
    <row r="5" spans="1:26" ht="39.75" customHeight="1" x14ac:dyDescent="0.3">
      <c r="A5" s="38" t="s">
        <v>79</v>
      </c>
      <c r="B5" s="31" t="s">
        <v>87</v>
      </c>
      <c r="C5" s="31" t="s">
        <v>55</v>
      </c>
      <c r="D5" s="31" t="s">
        <v>56</v>
      </c>
      <c r="E5" s="11" t="s">
        <v>135</v>
      </c>
      <c r="F5" s="11" t="s">
        <v>91</v>
      </c>
      <c r="G5" s="11" t="s">
        <v>61</v>
      </c>
      <c r="H5" s="9">
        <v>4</v>
      </c>
      <c r="I5" s="9">
        <v>4</v>
      </c>
      <c r="J5" s="9">
        <f t="shared" ref="J5:J8" si="0">H5*I5</f>
        <v>16</v>
      </c>
      <c r="K5" s="9" t="str">
        <f>VLOOKUP(J5,Tabla1[#All],2,FALSE)</f>
        <v>ALTO</v>
      </c>
      <c r="L5" s="27" t="s">
        <v>103</v>
      </c>
      <c r="M5" s="29" t="s">
        <v>119</v>
      </c>
      <c r="N5" s="9">
        <v>1</v>
      </c>
      <c r="O5" s="9">
        <v>4</v>
      </c>
      <c r="P5" s="9">
        <f t="shared" ref="P5:P8" si="1">N5*O5</f>
        <v>4</v>
      </c>
      <c r="Q5" s="9" t="str">
        <f>VLOOKUP(P5,'[1]TABLA DATOS'!$A$1:$B$65,2,FALSE)</f>
        <v>BAJO</v>
      </c>
      <c r="R5" s="13" t="s">
        <v>52</v>
      </c>
      <c r="S5" s="43" t="s">
        <v>115</v>
      </c>
      <c r="T5" s="43"/>
      <c r="Y5" t="e">
        <f>#REF!*100</f>
        <v>#REF!</v>
      </c>
      <c r="Z5" t="e">
        <f>#REF!*#REF!*Y5</f>
        <v>#REF!</v>
      </c>
    </row>
    <row r="6" spans="1:26" ht="39.75" customHeight="1" x14ac:dyDescent="0.3">
      <c r="A6" s="38"/>
      <c r="B6" s="34"/>
      <c r="C6" s="34"/>
      <c r="D6" s="34"/>
      <c r="E6" s="11" t="s">
        <v>159</v>
      </c>
      <c r="F6" s="11" t="s">
        <v>158</v>
      </c>
      <c r="G6" s="11" t="s">
        <v>132</v>
      </c>
      <c r="H6" s="9">
        <v>4</v>
      </c>
      <c r="I6" s="9">
        <v>4</v>
      </c>
      <c r="J6" s="9">
        <f t="shared" si="0"/>
        <v>16</v>
      </c>
      <c r="K6" s="9" t="str">
        <f>VLOOKUP(J6,Tabla1[#All],2,FALSE)</f>
        <v>ALTO</v>
      </c>
      <c r="L6" s="37"/>
      <c r="M6" s="42"/>
      <c r="N6" s="9">
        <v>1</v>
      </c>
      <c r="O6" s="9">
        <v>4</v>
      </c>
      <c r="P6" s="9">
        <f t="shared" si="1"/>
        <v>4</v>
      </c>
      <c r="Q6" s="9" t="str">
        <f>VLOOKUP(P6,'[1]TABLA DATOS'!$A$1:$B$65,2,FALSE)</f>
        <v>BAJO</v>
      </c>
      <c r="R6" s="13" t="s">
        <v>52</v>
      </c>
      <c r="S6" s="44"/>
      <c r="T6" s="44"/>
      <c r="Y6">
        <f>N26*100</f>
        <v>100</v>
      </c>
      <c r="Z6">
        <f>H26*I26*Y6</f>
        <v>1600</v>
      </c>
    </row>
    <row r="7" spans="1:26" ht="39.75" customHeight="1" x14ac:dyDescent="0.3">
      <c r="A7" s="38"/>
      <c r="B7" s="34"/>
      <c r="C7" s="34"/>
      <c r="D7" s="34"/>
      <c r="E7" s="11" t="s">
        <v>94</v>
      </c>
      <c r="F7" s="11" t="s">
        <v>136</v>
      </c>
      <c r="G7" s="11" t="s">
        <v>131</v>
      </c>
      <c r="H7" s="9">
        <v>4</v>
      </c>
      <c r="I7" s="9">
        <v>8</v>
      </c>
      <c r="J7" s="9">
        <f t="shared" si="0"/>
        <v>32</v>
      </c>
      <c r="K7" s="9" t="str">
        <f>VLOOKUP(J7,Tabla1[#All],2,FALSE)</f>
        <v>ALTO</v>
      </c>
      <c r="L7" s="37"/>
      <c r="M7" s="42"/>
      <c r="N7" s="9">
        <v>1</v>
      </c>
      <c r="O7" s="9">
        <v>4</v>
      </c>
      <c r="P7" s="9">
        <f t="shared" si="1"/>
        <v>4</v>
      </c>
      <c r="Q7" s="9" t="str">
        <f>VLOOKUP(P7,'[1]TABLA DATOS'!$A$1:$B$65,2,FALSE)</f>
        <v>BAJO</v>
      </c>
      <c r="R7" s="13" t="s">
        <v>51</v>
      </c>
      <c r="S7" s="44"/>
      <c r="T7" s="44"/>
    </row>
    <row r="8" spans="1:26" ht="39.75" customHeight="1" x14ac:dyDescent="0.3">
      <c r="A8" s="38"/>
      <c r="B8" s="32"/>
      <c r="C8" s="32"/>
      <c r="D8" s="32"/>
      <c r="E8" s="11" t="s">
        <v>157</v>
      </c>
      <c r="F8" s="11" t="s">
        <v>137</v>
      </c>
      <c r="G8" s="11" t="s">
        <v>64</v>
      </c>
      <c r="H8" s="9">
        <v>4</v>
      </c>
      <c r="I8" s="9">
        <v>4</v>
      </c>
      <c r="J8" s="9">
        <f t="shared" si="0"/>
        <v>16</v>
      </c>
      <c r="K8" s="9" t="str">
        <f>VLOOKUP(J8,Tabla1[#All],2,FALSE)</f>
        <v>ALTO</v>
      </c>
      <c r="L8" s="28"/>
      <c r="M8" s="30"/>
      <c r="N8" s="9">
        <v>2</v>
      </c>
      <c r="O8" s="9">
        <v>4</v>
      </c>
      <c r="P8" s="9">
        <f t="shared" si="1"/>
        <v>8</v>
      </c>
      <c r="Q8" s="9" t="str">
        <f>VLOOKUP(P8,'[1]TABLA DATOS'!$A$1:$B$65,2,FALSE)</f>
        <v>MEDIO</v>
      </c>
      <c r="R8" s="13" t="s">
        <v>52</v>
      </c>
      <c r="S8" s="45"/>
      <c r="T8" s="45"/>
      <c r="Y8" t="e">
        <f>#REF!*100</f>
        <v>#REF!</v>
      </c>
      <c r="Z8" t="e">
        <f>#REF!*#REF!*Y8</f>
        <v>#REF!</v>
      </c>
    </row>
    <row r="9" spans="1:26" ht="39.75" customHeight="1" x14ac:dyDescent="0.3">
      <c r="A9" s="38"/>
      <c r="B9" s="14" t="s">
        <v>88</v>
      </c>
      <c r="C9" s="14" t="s">
        <v>55</v>
      </c>
      <c r="D9" s="14" t="s">
        <v>56</v>
      </c>
      <c r="E9" s="11" t="s">
        <v>160</v>
      </c>
      <c r="F9" s="11" t="s">
        <v>124</v>
      </c>
      <c r="G9" s="11" t="s">
        <v>125</v>
      </c>
      <c r="H9" s="9">
        <v>4</v>
      </c>
      <c r="I9" s="9">
        <v>8</v>
      </c>
      <c r="J9" s="9">
        <f t="shared" ref="J9" si="2">H9*I9</f>
        <v>32</v>
      </c>
      <c r="K9" s="9" t="str">
        <f>VLOOKUP(J9,Tabla1[#All],2,FALSE)</f>
        <v>ALTO</v>
      </c>
      <c r="L9" s="16" t="s">
        <v>102</v>
      </c>
      <c r="M9" s="15" t="s">
        <v>89</v>
      </c>
      <c r="N9" s="9">
        <v>1</v>
      </c>
      <c r="O9" s="9">
        <v>4</v>
      </c>
      <c r="P9" s="9">
        <f t="shared" ref="P9" si="3">N9*O9</f>
        <v>4</v>
      </c>
      <c r="Q9" s="9" t="str">
        <f>VLOOKUP(P9,'[1]TABLA DATOS'!$A$1:$B$65,2,FALSE)</f>
        <v>BAJO</v>
      </c>
      <c r="R9" s="13" t="s">
        <v>51</v>
      </c>
      <c r="S9" s="43" t="s">
        <v>115</v>
      </c>
      <c r="T9" s="43"/>
      <c r="U9" t="e">
        <f t="shared" ref="U9" si="4">M9*100</f>
        <v>#VALUE!</v>
      </c>
      <c r="V9" t="e">
        <f>#REF!*#REF!*U9</f>
        <v>#REF!</v>
      </c>
      <c r="W9" t="e">
        <f t="shared" ref="W9" si="5">IF(V9&lt;$Y$2,$X$1,IF(V9&gt;$Z$2,$X$3,$X$2))</f>
        <v>#REF!</v>
      </c>
      <c r="X9" t="e">
        <f t="shared" ref="X9" si="6">W9=O9</f>
        <v>#REF!</v>
      </c>
    </row>
    <row r="10" spans="1:26" ht="39.75" customHeight="1" x14ac:dyDescent="0.3">
      <c r="A10" s="38"/>
      <c r="B10" s="31" t="s">
        <v>80</v>
      </c>
      <c r="C10" s="31" t="s">
        <v>55</v>
      </c>
      <c r="D10" s="31" t="s">
        <v>56</v>
      </c>
      <c r="E10" s="11" t="s">
        <v>138</v>
      </c>
      <c r="F10" s="11" t="s">
        <v>63</v>
      </c>
      <c r="G10" s="12" t="s">
        <v>65</v>
      </c>
      <c r="H10" s="9">
        <v>4</v>
      </c>
      <c r="I10" s="9">
        <v>8</v>
      </c>
      <c r="J10" s="9">
        <f t="shared" ref="J10:J18" si="7">H10*I10</f>
        <v>32</v>
      </c>
      <c r="K10" s="9" t="str">
        <f>VLOOKUP(J10,Tabla1[#All],2,FALSE)</f>
        <v>ALTO</v>
      </c>
      <c r="L10" s="27" t="s">
        <v>101</v>
      </c>
      <c r="M10" s="29" t="s">
        <v>76</v>
      </c>
      <c r="N10" s="9">
        <v>1</v>
      </c>
      <c r="O10" s="9">
        <v>4</v>
      </c>
      <c r="P10" s="9">
        <f t="shared" ref="P10:P18" si="8">N10*O10</f>
        <v>4</v>
      </c>
      <c r="Q10" s="9" t="str">
        <f>VLOOKUP(P10,'[1]TABLA DATOS'!$A$1:$B$65,2,FALSE)</f>
        <v>BAJO</v>
      </c>
      <c r="R10" s="13" t="s">
        <v>52</v>
      </c>
      <c r="S10" s="44"/>
      <c r="T10" s="44"/>
    </row>
    <row r="11" spans="1:26" ht="39.75" customHeight="1" x14ac:dyDescent="0.3">
      <c r="A11" s="38"/>
      <c r="B11" s="32"/>
      <c r="C11" s="32"/>
      <c r="D11" s="32"/>
      <c r="E11" s="11" t="s">
        <v>95</v>
      </c>
      <c r="F11" s="19" t="s">
        <v>139</v>
      </c>
      <c r="G11" s="11" t="s">
        <v>96</v>
      </c>
      <c r="H11" s="9">
        <v>4</v>
      </c>
      <c r="I11" s="9">
        <v>4</v>
      </c>
      <c r="J11" s="9">
        <f t="shared" si="7"/>
        <v>16</v>
      </c>
      <c r="K11" s="9" t="str">
        <f>VLOOKUP(J11,Tabla1[#All],2,FALSE)</f>
        <v>ALTO</v>
      </c>
      <c r="L11" s="28"/>
      <c r="M11" s="30"/>
      <c r="N11" s="9">
        <v>1</v>
      </c>
      <c r="O11" s="9">
        <v>4</v>
      </c>
      <c r="P11" s="9">
        <f t="shared" si="8"/>
        <v>4</v>
      </c>
      <c r="Q11" s="9" t="str">
        <f>VLOOKUP(P11,'[1]TABLA DATOS'!$A$1:$B$65,2,FALSE)</f>
        <v>BAJO</v>
      </c>
      <c r="R11" s="13" t="s">
        <v>52</v>
      </c>
      <c r="S11" s="45"/>
      <c r="T11" s="45"/>
    </row>
    <row r="12" spans="1:26" ht="39.75" customHeight="1" x14ac:dyDescent="0.3">
      <c r="A12" s="38"/>
      <c r="B12" s="31" t="s">
        <v>81</v>
      </c>
      <c r="C12" s="31" t="s">
        <v>55</v>
      </c>
      <c r="D12" s="31" t="s">
        <v>56</v>
      </c>
      <c r="E12" s="11" t="s">
        <v>157</v>
      </c>
      <c r="F12" s="11" t="s">
        <v>91</v>
      </c>
      <c r="G12" s="11" t="s">
        <v>61</v>
      </c>
      <c r="H12" s="9">
        <v>4</v>
      </c>
      <c r="I12" s="9">
        <v>4</v>
      </c>
      <c r="J12" s="9">
        <f t="shared" ref="J12:J15" si="9">H12*I12</f>
        <v>16</v>
      </c>
      <c r="K12" s="9" t="str">
        <f>VLOOKUP(J12,Tabla1[#All],2,FALSE)</f>
        <v>ALTO</v>
      </c>
      <c r="L12" s="27" t="s">
        <v>98</v>
      </c>
      <c r="M12" s="29" t="s">
        <v>92</v>
      </c>
      <c r="N12" s="9">
        <v>1</v>
      </c>
      <c r="O12" s="9">
        <v>4</v>
      </c>
      <c r="P12" s="9">
        <f t="shared" ref="P12:P15" si="10">N12*O12</f>
        <v>4</v>
      </c>
      <c r="Q12" s="9" t="str">
        <f>VLOOKUP(P12,'[1]TABLA DATOS'!$A$1:$B$65,2,FALSE)</f>
        <v>BAJO</v>
      </c>
      <c r="R12" s="13" t="s">
        <v>52</v>
      </c>
      <c r="S12" s="43" t="s">
        <v>114</v>
      </c>
      <c r="T12" s="43" t="s">
        <v>117</v>
      </c>
    </row>
    <row r="13" spans="1:26" ht="39.75" customHeight="1" x14ac:dyDescent="0.3">
      <c r="A13" s="38"/>
      <c r="B13" s="34"/>
      <c r="C13" s="34"/>
      <c r="D13" s="34"/>
      <c r="E13" s="11" t="s">
        <v>93</v>
      </c>
      <c r="F13" s="11" t="s">
        <v>140</v>
      </c>
      <c r="G13" s="11" t="s">
        <v>122</v>
      </c>
      <c r="H13" s="9">
        <v>4</v>
      </c>
      <c r="I13" s="9">
        <v>4</v>
      </c>
      <c r="J13" s="9">
        <f t="shared" si="9"/>
        <v>16</v>
      </c>
      <c r="K13" s="9" t="str">
        <f>VLOOKUP(J13,Tabla1[#All],2,FALSE)</f>
        <v>ALTO</v>
      </c>
      <c r="L13" s="37"/>
      <c r="M13" s="42"/>
      <c r="N13" s="9">
        <v>1</v>
      </c>
      <c r="O13" s="9">
        <v>4</v>
      </c>
      <c r="P13" s="9">
        <f t="shared" si="10"/>
        <v>4</v>
      </c>
      <c r="Q13" s="9" t="str">
        <f>VLOOKUP(P13,'[1]TABLA DATOS'!$A$1:$B$65,2,FALSE)</f>
        <v>BAJO</v>
      </c>
      <c r="R13" s="13" t="s">
        <v>52</v>
      </c>
      <c r="S13" s="44"/>
      <c r="T13" s="44"/>
    </row>
    <row r="14" spans="1:26" ht="39.75" customHeight="1" x14ac:dyDescent="0.3">
      <c r="A14" s="38"/>
      <c r="B14" s="34"/>
      <c r="C14" s="34"/>
      <c r="D14" s="34"/>
      <c r="E14" s="11" t="s">
        <v>94</v>
      </c>
      <c r="F14" s="11" t="s">
        <v>141</v>
      </c>
      <c r="G14" s="11" t="s">
        <v>133</v>
      </c>
      <c r="H14" s="9">
        <v>4</v>
      </c>
      <c r="I14" s="9">
        <v>8</v>
      </c>
      <c r="J14" s="9">
        <f t="shared" si="9"/>
        <v>32</v>
      </c>
      <c r="K14" s="9" t="str">
        <f>VLOOKUP(J14,Tabla1[#All],2,FALSE)</f>
        <v>ALTO</v>
      </c>
      <c r="L14" s="37"/>
      <c r="M14" s="42"/>
      <c r="N14" s="9">
        <v>1</v>
      </c>
      <c r="O14" s="9">
        <v>4</v>
      </c>
      <c r="P14" s="9">
        <f t="shared" si="10"/>
        <v>4</v>
      </c>
      <c r="Q14" s="9" t="str">
        <f>VLOOKUP(P14,'[1]TABLA DATOS'!$A$1:$B$65,2,FALSE)</f>
        <v>BAJO</v>
      </c>
      <c r="R14" s="13" t="s">
        <v>51</v>
      </c>
      <c r="S14" s="44"/>
      <c r="T14" s="44"/>
    </row>
    <row r="15" spans="1:26" ht="39.75" customHeight="1" x14ac:dyDescent="0.3">
      <c r="A15" s="38"/>
      <c r="B15" s="32"/>
      <c r="C15" s="32"/>
      <c r="D15" s="32"/>
      <c r="E15" s="11" t="s">
        <v>157</v>
      </c>
      <c r="F15" s="11" t="s">
        <v>73</v>
      </c>
      <c r="G15" s="11" t="s">
        <v>64</v>
      </c>
      <c r="H15" s="9">
        <v>4</v>
      </c>
      <c r="I15" s="9">
        <v>4</v>
      </c>
      <c r="J15" s="9">
        <f t="shared" si="9"/>
        <v>16</v>
      </c>
      <c r="K15" s="9" t="str">
        <f>VLOOKUP(J15,Tabla1[#All],2,FALSE)</f>
        <v>ALTO</v>
      </c>
      <c r="L15" s="28"/>
      <c r="M15" s="30"/>
      <c r="N15" s="9">
        <v>2</v>
      </c>
      <c r="O15" s="9">
        <v>4</v>
      </c>
      <c r="P15" s="9">
        <f t="shared" si="10"/>
        <v>8</v>
      </c>
      <c r="Q15" s="9" t="str">
        <f>VLOOKUP(P15,'[1]TABLA DATOS'!$A$1:$B$65,2,FALSE)</f>
        <v>MEDIO</v>
      </c>
      <c r="R15" s="13" t="s">
        <v>52</v>
      </c>
      <c r="S15" s="45"/>
      <c r="T15" s="45"/>
    </row>
    <row r="16" spans="1:26" ht="39.75" customHeight="1" x14ac:dyDescent="0.3">
      <c r="A16" s="38"/>
      <c r="B16" s="31" t="s">
        <v>82</v>
      </c>
      <c r="C16" s="31" t="s">
        <v>55</v>
      </c>
      <c r="D16" s="31" t="s">
        <v>56</v>
      </c>
      <c r="E16" s="11" t="s">
        <v>59</v>
      </c>
      <c r="F16" s="11" t="s">
        <v>126</v>
      </c>
      <c r="G16" s="11" t="s">
        <v>123</v>
      </c>
      <c r="H16" s="9">
        <v>4</v>
      </c>
      <c r="I16" s="9">
        <v>8</v>
      </c>
      <c r="J16" s="9">
        <f t="shared" si="7"/>
        <v>32</v>
      </c>
      <c r="K16" s="9" t="str">
        <f>VLOOKUP(J16,Tabla1[#All],2,FALSE)</f>
        <v>ALTO</v>
      </c>
      <c r="L16" s="27" t="s">
        <v>99</v>
      </c>
      <c r="M16" s="29" t="s">
        <v>90</v>
      </c>
      <c r="N16" s="9">
        <v>1</v>
      </c>
      <c r="O16" s="9">
        <v>4</v>
      </c>
      <c r="P16" s="9">
        <f t="shared" si="8"/>
        <v>4</v>
      </c>
      <c r="Q16" s="9" t="str">
        <f>VLOOKUP(P16,'[1]TABLA DATOS'!$A$1:$B$65,2,FALSE)</f>
        <v>BAJO</v>
      </c>
      <c r="R16" s="13" t="s">
        <v>51</v>
      </c>
      <c r="S16" s="43" t="s">
        <v>115</v>
      </c>
      <c r="T16" s="43"/>
    </row>
    <row r="17" spans="1:20" ht="39.75" customHeight="1" x14ac:dyDescent="0.3">
      <c r="A17" s="38"/>
      <c r="B17" s="32"/>
      <c r="C17" s="32"/>
      <c r="D17" s="32"/>
      <c r="E17" s="11" t="s">
        <v>142</v>
      </c>
      <c r="F17" s="11" t="s">
        <v>77</v>
      </c>
      <c r="G17" s="11" t="s">
        <v>61</v>
      </c>
      <c r="H17" s="9">
        <v>4</v>
      </c>
      <c r="I17" s="9">
        <v>4</v>
      </c>
      <c r="J17" s="9">
        <f t="shared" si="7"/>
        <v>16</v>
      </c>
      <c r="K17" s="9" t="str">
        <f>VLOOKUP(J17,Tabla1[#All],2,FALSE)</f>
        <v>ALTO</v>
      </c>
      <c r="L17" s="28"/>
      <c r="M17" s="30"/>
      <c r="N17" s="9">
        <v>1</v>
      </c>
      <c r="O17" s="9">
        <v>4</v>
      </c>
      <c r="P17" s="9">
        <f t="shared" si="8"/>
        <v>4</v>
      </c>
      <c r="Q17" s="9" t="str">
        <f>VLOOKUP(P17,'[1]TABLA DATOS'!$A$1:$B$65,2,FALSE)</f>
        <v>BAJO</v>
      </c>
      <c r="R17" s="13" t="s">
        <v>52</v>
      </c>
      <c r="S17" s="45"/>
      <c r="T17" s="45"/>
    </row>
    <row r="18" spans="1:20" ht="39.75" customHeight="1" x14ac:dyDescent="0.3">
      <c r="A18" s="38"/>
      <c r="B18" s="14" t="s">
        <v>83</v>
      </c>
      <c r="C18" s="14" t="s">
        <v>55</v>
      </c>
      <c r="D18" s="14" t="s">
        <v>56</v>
      </c>
      <c r="E18" s="11" t="s">
        <v>143</v>
      </c>
      <c r="F18" s="11" t="s">
        <v>144</v>
      </c>
      <c r="G18" s="11" t="s">
        <v>134</v>
      </c>
      <c r="H18" s="9">
        <v>4</v>
      </c>
      <c r="I18" s="9">
        <v>4</v>
      </c>
      <c r="J18" s="9">
        <f t="shared" si="7"/>
        <v>16</v>
      </c>
      <c r="K18" s="9" t="str">
        <f>VLOOKUP(J18,Tabla1[#All],2,FALSE)</f>
        <v>ALTO</v>
      </c>
      <c r="L18" s="16" t="s">
        <v>100</v>
      </c>
      <c r="M18" s="15" t="s">
        <v>76</v>
      </c>
      <c r="N18" s="9">
        <v>1</v>
      </c>
      <c r="O18" s="9">
        <v>4</v>
      </c>
      <c r="P18" s="9">
        <f t="shared" si="8"/>
        <v>4</v>
      </c>
      <c r="Q18" s="9" t="str">
        <f>VLOOKUP(P18,'[1]TABLA DATOS'!$A$1:$B$65,2,FALSE)</f>
        <v>BAJO</v>
      </c>
      <c r="R18" s="13" t="s">
        <v>52</v>
      </c>
      <c r="S18" s="43" t="s">
        <v>115</v>
      </c>
      <c r="T18" s="43"/>
    </row>
    <row r="19" spans="1:20" ht="39.75" customHeight="1" x14ac:dyDescent="0.3">
      <c r="A19" s="38"/>
      <c r="B19" s="31" t="s">
        <v>86</v>
      </c>
      <c r="C19" s="31" t="s">
        <v>55</v>
      </c>
      <c r="D19" s="31" t="s">
        <v>56</v>
      </c>
      <c r="E19" s="11" t="s">
        <v>145</v>
      </c>
      <c r="F19" s="11" t="s">
        <v>63</v>
      </c>
      <c r="G19" s="12" t="s">
        <v>65</v>
      </c>
      <c r="H19" s="9">
        <v>4</v>
      </c>
      <c r="I19" s="9">
        <v>8</v>
      </c>
      <c r="J19" s="9">
        <f t="shared" ref="J19:J20" si="11">H19*I19</f>
        <v>32</v>
      </c>
      <c r="K19" s="9" t="str">
        <f>VLOOKUP(J19,Tabla1[#All],2,FALSE)</f>
        <v>ALTO</v>
      </c>
      <c r="L19" s="27" t="s">
        <v>104</v>
      </c>
      <c r="M19" s="29" t="s">
        <v>76</v>
      </c>
      <c r="N19" s="9">
        <v>1</v>
      </c>
      <c r="O19" s="9">
        <v>4</v>
      </c>
      <c r="P19" s="9">
        <f t="shared" ref="P19:P20" si="12">N19*O19</f>
        <v>4</v>
      </c>
      <c r="Q19" s="9" t="str">
        <f>VLOOKUP(P19,'[1]TABLA DATOS'!$A$1:$B$65,2,FALSE)</f>
        <v>BAJO</v>
      </c>
      <c r="R19" s="13" t="s">
        <v>52</v>
      </c>
      <c r="S19" s="44"/>
      <c r="T19" s="44"/>
    </row>
    <row r="20" spans="1:20" ht="39.75" customHeight="1" x14ac:dyDescent="0.3">
      <c r="A20" s="38"/>
      <c r="B20" s="32"/>
      <c r="C20" s="32"/>
      <c r="D20" s="32"/>
      <c r="E20" s="11" t="s">
        <v>95</v>
      </c>
      <c r="F20" s="11" t="s">
        <v>121</v>
      </c>
      <c r="G20" s="11" t="s">
        <v>96</v>
      </c>
      <c r="H20" s="9">
        <v>4</v>
      </c>
      <c r="I20" s="9">
        <v>4</v>
      </c>
      <c r="J20" s="9">
        <f t="shared" si="11"/>
        <v>16</v>
      </c>
      <c r="K20" s="9" t="str">
        <f>VLOOKUP(J20,Tabla1[#All],2,FALSE)</f>
        <v>ALTO</v>
      </c>
      <c r="L20" s="28"/>
      <c r="M20" s="30"/>
      <c r="N20" s="9">
        <v>1</v>
      </c>
      <c r="O20" s="9">
        <v>4</v>
      </c>
      <c r="P20" s="9">
        <f t="shared" si="12"/>
        <v>4</v>
      </c>
      <c r="Q20" s="9" t="str">
        <f>VLOOKUP(P20,'[1]TABLA DATOS'!$A$1:$B$65,2,FALSE)</f>
        <v>BAJO</v>
      </c>
      <c r="R20" s="13" t="s">
        <v>52</v>
      </c>
      <c r="S20" s="45"/>
      <c r="T20" s="45"/>
    </row>
    <row r="21" spans="1:20" ht="39.75" customHeight="1" x14ac:dyDescent="0.3">
      <c r="A21" s="38"/>
      <c r="B21" s="31" t="s">
        <v>84</v>
      </c>
      <c r="C21" s="31" t="s">
        <v>55</v>
      </c>
      <c r="D21" s="31" t="s">
        <v>56</v>
      </c>
      <c r="E21" s="11" t="s">
        <v>161</v>
      </c>
      <c r="F21" s="11" t="s">
        <v>60</v>
      </c>
      <c r="G21" s="11" t="s">
        <v>61</v>
      </c>
      <c r="H21" s="9">
        <v>4</v>
      </c>
      <c r="I21" s="9">
        <v>4</v>
      </c>
      <c r="J21" s="9">
        <f>H21*I21</f>
        <v>16</v>
      </c>
      <c r="K21" s="9" t="str">
        <f>VLOOKUP(J21,Tabla1[#All],2,FALSE)</f>
        <v>ALTO</v>
      </c>
      <c r="L21" s="27" t="s">
        <v>105</v>
      </c>
      <c r="M21" s="29" t="s">
        <v>70</v>
      </c>
      <c r="N21" s="9">
        <v>1</v>
      </c>
      <c r="O21" s="9">
        <v>4</v>
      </c>
      <c r="P21" s="9">
        <f>N21*O21</f>
        <v>4</v>
      </c>
      <c r="Q21" s="9" t="str">
        <f>VLOOKUP(P21,'[1]TABLA DATOS'!$A$1:$B$65,2,FALSE)</f>
        <v>BAJO</v>
      </c>
      <c r="R21" s="13" t="s">
        <v>52</v>
      </c>
      <c r="S21" s="43" t="s">
        <v>115</v>
      </c>
      <c r="T21" s="43" t="s">
        <v>117</v>
      </c>
    </row>
    <row r="22" spans="1:20" ht="39.75" customHeight="1" x14ac:dyDescent="0.3">
      <c r="A22" s="38"/>
      <c r="B22" s="34"/>
      <c r="C22" s="34"/>
      <c r="D22" s="34"/>
      <c r="E22" s="11" t="s">
        <v>71</v>
      </c>
      <c r="F22" s="11" t="s">
        <v>146</v>
      </c>
      <c r="G22" s="11" t="s">
        <v>72</v>
      </c>
      <c r="H22" s="9">
        <v>4</v>
      </c>
      <c r="I22" s="9">
        <v>8</v>
      </c>
      <c r="J22" s="9">
        <f>H22*I22</f>
        <v>32</v>
      </c>
      <c r="K22" s="9" t="str">
        <f>VLOOKUP(J22,Tabla1[#All],2,FALSE)</f>
        <v>ALTO</v>
      </c>
      <c r="L22" s="37"/>
      <c r="M22" s="42"/>
      <c r="N22" s="9">
        <v>1</v>
      </c>
      <c r="O22" s="9">
        <v>4</v>
      </c>
      <c r="P22" s="9">
        <f>N22*O22</f>
        <v>4</v>
      </c>
      <c r="Q22" s="9" t="str">
        <f>VLOOKUP(P22,'[1]TABLA DATOS'!$A$1:$B$65,2,FALSE)</f>
        <v>BAJO</v>
      </c>
      <c r="R22" s="13" t="s">
        <v>51</v>
      </c>
      <c r="S22" s="44"/>
      <c r="T22" s="44"/>
    </row>
    <row r="23" spans="1:20" ht="39.75" customHeight="1" x14ac:dyDescent="0.3">
      <c r="A23" s="38"/>
      <c r="B23" s="32"/>
      <c r="C23" s="32"/>
      <c r="D23" s="32"/>
      <c r="E23" s="11" t="s">
        <v>157</v>
      </c>
      <c r="F23" s="11" t="s">
        <v>73</v>
      </c>
      <c r="G23" s="11" t="s">
        <v>64</v>
      </c>
      <c r="H23" s="9">
        <v>4</v>
      </c>
      <c r="I23" s="9">
        <v>4</v>
      </c>
      <c r="J23" s="9">
        <f>H23*I23</f>
        <v>16</v>
      </c>
      <c r="K23" s="9" t="str">
        <f>VLOOKUP(J23,Tabla1[#All],2,FALSE)</f>
        <v>ALTO</v>
      </c>
      <c r="L23" s="28"/>
      <c r="M23" s="30"/>
      <c r="N23" s="9">
        <v>2</v>
      </c>
      <c r="O23" s="9">
        <v>4</v>
      </c>
      <c r="P23" s="9">
        <f>N23*O23</f>
        <v>8</v>
      </c>
      <c r="Q23" s="9" t="str">
        <f>VLOOKUP(P23,'[1]TABLA DATOS'!$A$1:$B$65,2,FALSE)</f>
        <v>MEDIO</v>
      </c>
      <c r="R23" s="13" t="s">
        <v>52</v>
      </c>
      <c r="S23" s="45"/>
      <c r="T23" s="45"/>
    </row>
    <row r="24" spans="1:20" ht="39.75" customHeight="1" x14ac:dyDescent="0.3">
      <c r="A24" s="38"/>
      <c r="B24" s="31" t="s">
        <v>85</v>
      </c>
      <c r="C24" s="31" t="s">
        <v>55</v>
      </c>
      <c r="D24" s="31" t="s">
        <v>56</v>
      </c>
      <c r="E24" s="9" t="s">
        <v>57</v>
      </c>
      <c r="F24" s="9" t="s">
        <v>126</v>
      </c>
      <c r="G24" s="9" t="s">
        <v>127</v>
      </c>
      <c r="H24" s="9">
        <v>2</v>
      </c>
      <c r="I24" s="9">
        <v>8</v>
      </c>
      <c r="J24" s="9">
        <f t="shared" ref="J24:J25" si="13">H24*I24</f>
        <v>16</v>
      </c>
      <c r="K24" s="9" t="str">
        <f>VLOOKUP(J24,Tabla1[#All],2,FALSE)</f>
        <v>ALTO</v>
      </c>
      <c r="L24" s="27" t="s">
        <v>97</v>
      </c>
      <c r="M24" s="27" t="s">
        <v>118</v>
      </c>
      <c r="N24" s="9">
        <v>1</v>
      </c>
      <c r="O24" s="9">
        <v>4</v>
      </c>
      <c r="P24" s="9">
        <f t="shared" ref="P24:P25" si="14">N24*O24</f>
        <v>4</v>
      </c>
      <c r="Q24" s="9" t="str">
        <f>VLOOKUP(P24,'[1]TABLA DATOS'!$A$1:$B$65,2,FALSE)</f>
        <v>BAJO</v>
      </c>
      <c r="R24" s="13" t="s">
        <v>51</v>
      </c>
      <c r="S24" s="43" t="s">
        <v>115</v>
      </c>
      <c r="T24" s="43"/>
    </row>
    <row r="25" spans="1:20" ht="39.75" customHeight="1" x14ac:dyDescent="0.3">
      <c r="A25" s="38"/>
      <c r="B25" s="32"/>
      <c r="C25" s="32"/>
      <c r="D25" s="32"/>
      <c r="E25" s="9" t="s">
        <v>59</v>
      </c>
      <c r="F25" s="9" t="s">
        <v>126</v>
      </c>
      <c r="G25" s="11" t="s">
        <v>123</v>
      </c>
      <c r="H25" s="9">
        <v>2</v>
      </c>
      <c r="I25" s="9">
        <v>8</v>
      </c>
      <c r="J25" s="9">
        <f t="shared" si="13"/>
        <v>16</v>
      </c>
      <c r="K25" s="9" t="str">
        <f>VLOOKUP(J25,Tabla1[#All],2,FALSE)</f>
        <v>ALTO</v>
      </c>
      <c r="L25" s="37"/>
      <c r="M25" s="28"/>
      <c r="N25" s="9">
        <v>1</v>
      </c>
      <c r="O25" s="9">
        <v>4</v>
      </c>
      <c r="P25" s="9">
        <f t="shared" si="14"/>
        <v>4</v>
      </c>
      <c r="Q25" s="9" t="str">
        <f>VLOOKUP(P25,'[1]TABLA DATOS'!$A$1:$B$65,2,FALSE)</f>
        <v>BAJO</v>
      </c>
      <c r="R25" s="13" t="s">
        <v>51</v>
      </c>
      <c r="S25" s="45"/>
      <c r="T25" s="45"/>
    </row>
    <row r="26" spans="1:20" ht="39.75" customHeight="1" x14ac:dyDescent="0.3">
      <c r="A26" s="38"/>
      <c r="B26" s="39" t="s">
        <v>66</v>
      </c>
      <c r="C26" s="31" t="s">
        <v>55</v>
      </c>
      <c r="D26" s="31" t="s">
        <v>56</v>
      </c>
      <c r="E26" s="18" t="s">
        <v>147</v>
      </c>
      <c r="F26" s="11" t="s">
        <v>67</v>
      </c>
      <c r="G26" s="11" t="s">
        <v>68</v>
      </c>
      <c r="H26" s="9">
        <v>4</v>
      </c>
      <c r="I26" s="9">
        <v>4</v>
      </c>
      <c r="J26" s="9">
        <f t="shared" ref="J26:J28" si="15">H26*I26</f>
        <v>16</v>
      </c>
      <c r="K26" s="9" t="str">
        <f>VLOOKUP(J26,Tabla1[#All],2,FALSE)</f>
        <v>ALTO</v>
      </c>
      <c r="L26" s="35" t="s">
        <v>106</v>
      </c>
      <c r="M26" s="36" t="s">
        <v>69</v>
      </c>
      <c r="N26" s="9">
        <v>1</v>
      </c>
      <c r="O26" s="9">
        <v>4</v>
      </c>
      <c r="P26" s="9">
        <f t="shared" ref="P26:P28" si="16">N26*O26</f>
        <v>4</v>
      </c>
      <c r="Q26" s="9" t="str">
        <f>VLOOKUP(P26,'[1]TABLA DATOS'!$A$1:$B$65,2,FALSE)</f>
        <v>BAJO</v>
      </c>
      <c r="R26" s="9" t="s">
        <v>52</v>
      </c>
      <c r="S26" s="43" t="s">
        <v>115</v>
      </c>
      <c r="T26" s="43"/>
    </row>
    <row r="27" spans="1:20" ht="39.75" customHeight="1" x14ac:dyDescent="0.3">
      <c r="A27" s="38"/>
      <c r="B27" s="40"/>
      <c r="C27" s="34"/>
      <c r="D27" s="34"/>
      <c r="E27" s="11" t="s">
        <v>148</v>
      </c>
      <c r="F27" s="11" t="s">
        <v>149</v>
      </c>
      <c r="G27" s="11" t="s">
        <v>58</v>
      </c>
      <c r="H27" s="9">
        <v>4</v>
      </c>
      <c r="I27" s="9">
        <v>4</v>
      </c>
      <c r="J27" s="9">
        <f t="shared" si="15"/>
        <v>16</v>
      </c>
      <c r="K27" s="9" t="str">
        <f>VLOOKUP(J27,Tabla1[#All],2,FALSE)</f>
        <v>ALTO</v>
      </c>
      <c r="L27" s="35"/>
      <c r="M27" s="36"/>
      <c r="N27" s="9">
        <v>1</v>
      </c>
      <c r="O27" s="9">
        <v>4</v>
      </c>
      <c r="P27" s="9">
        <f t="shared" si="16"/>
        <v>4</v>
      </c>
      <c r="Q27" s="9" t="str">
        <f>VLOOKUP(P27,'[1]TABLA DATOS'!$A$1:$B$65,2,FALSE)</f>
        <v>BAJO</v>
      </c>
      <c r="R27" s="9" t="s">
        <v>52</v>
      </c>
      <c r="S27" s="44"/>
      <c r="T27" s="44"/>
    </row>
    <row r="28" spans="1:20" ht="39.75" customHeight="1" x14ac:dyDescent="0.3">
      <c r="A28" s="38"/>
      <c r="B28" s="41"/>
      <c r="C28" s="32"/>
      <c r="D28" s="32"/>
      <c r="E28" s="11" t="s">
        <v>128</v>
      </c>
      <c r="F28" s="11" t="s">
        <v>63</v>
      </c>
      <c r="G28" s="12" t="s">
        <v>65</v>
      </c>
      <c r="H28" s="9">
        <v>4</v>
      </c>
      <c r="I28" s="9">
        <v>8</v>
      </c>
      <c r="J28" s="9">
        <f t="shared" si="15"/>
        <v>32</v>
      </c>
      <c r="K28" s="9" t="str">
        <f>VLOOKUP(J28,Tabla1[#All],2,FALSE)</f>
        <v>ALTO</v>
      </c>
      <c r="L28" s="35"/>
      <c r="M28" s="36"/>
      <c r="N28" s="9">
        <v>1</v>
      </c>
      <c r="O28" s="9">
        <v>4</v>
      </c>
      <c r="P28" s="9">
        <f t="shared" si="16"/>
        <v>4</v>
      </c>
      <c r="Q28" s="9" t="str">
        <f>VLOOKUP(P28,'[1]TABLA DATOS'!$A$1:$B$65,2,FALSE)</f>
        <v>BAJO</v>
      </c>
      <c r="R28" s="9" t="s">
        <v>52</v>
      </c>
      <c r="S28" s="45"/>
      <c r="T28" s="45"/>
    </row>
    <row r="29" spans="1:20" ht="39.75" customHeight="1" x14ac:dyDescent="0.3">
      <c r="A29" s="38" t="s">
        <v>78</v>
      </c>
      <c r="B29" s="11" t="s">
        <v>75</v>
      </c>
      <c r="C29" s="11" t="s">
        <v>55</v>
      </c>
      <c r="D29" s="11" t="s">
        <v>56</v>
      </c>
      <c r="E29" s="11" t="s">
        <v>59</v>
      </c>
      <c r="F29" s="9" t="s">
        <v>126</v>
      </c>
      <c r="G29" s="11" t="s">
        <v>74</v>
      </c>
      <c r="H29" s="9">
        <v>4</v>
      </c>
      <c r="I29" s="9">
        <v>8</v>
      </c>
      <c r="J29" s="9">
        <f t="shared" ref="J29:J31" si="17">H29*I29</f>
        <v>32</v>
      </c>
      <c r="K29" s="9" t="str">
        <f>VLOOKUP(J29,Tabla1[#All],2,FALSE)</f>
        <v>ALTO</v>
      </c>
      <c r="L29" s="35" t="s">
        <v>107</v>
      </c>
      <c r="M29" s="36" t="s">
        <v>76</v>
      </c>
      <c r="N29" s="9">
        <v>1</v>
      </c>
      <c r="O29" s="9">
        <v>4</v>
      </c>
      <c r="P29" s="9">
        <f t="shared" ref="P29:P31" si="18">N29*O29</f>
        <v>4</v>
      </c>
      <c r="Q29" s="9" t="str">
        <f>VLOOKUP(P29,'[1]TABLA DATOS'!$A$1:$B$65,2,FALSE)</f>
        <v>BAJO</v>
      </c>
      <c r="R29" s="13" t="s">
        <v>52</v>
      </c>
      <c r="S29" s="43" t="s">
        <v>115</v>
      </c>
      <c r="T29" s="43"/>
    </row>
    <row r="30" spans="1:20" ht="39.75" customHeight="1" x14ac:dyDescent="0.3">
      <c r="A30" s="38"/>
      <c r="B30" s="33" t="s">
        <v>54</v>
      </c>
      <c r="C30" s="33" t="s">
        <v>55</v>
      </c>
      <c r="D30" s="33" t="s">
        <v>56</v>
      </c>
      <c r="E30" s="11" t="s">
        <v>150</v>
      </c>
      <c r="F30" s="11" t="s">
        <v>129</v>
      </c>
      <c r="G30" s="11" t="s">
        <v>62</v>
      </c>
      <c r="H30" s="9">
        <v>4</v>
      </c>
      <c r="I30" s="9">
        <v>8</v>
      </c>
      <c r="J30" s="9">
        <f t="shared" si="17"/>
        <v>32</v>
      </c>
      <c r="K30" s="9" t="str">
        <f>VLOOKUP(J30,Tabla1[#All],2,FALSE)</f>
        <v>ALTO</v>
      </c>
      <c r="L30" s="35"/>
      <c r="M30" s="36"/>
      <c r="N30" s="9">
        <v>1</v>
      </c>
      <c r="O30" s="9">
        <v>4</v>
      </c>
      <c r="P30" s="9">
        <f t="shared" si="18"/>
        <v>4</v>
      </c>
      <c r="Q30" s="9" t="str">
        <f>VLOOKUP(P30,'[1]TABLA DATOS'!$A$1:$B$65,2,FALSE)</f>
        <v>BAJO</v>
      </c>
      <c r="R30" s="13" t="s">
        <v>52</v>
      </c>
      <c r="S30" s="44"/>
      <c r="T30" s="44"/>
    </row>
    <row r="31" spans="1:20" ht="39.75" customHeight="1" x14ac:dyDescent="0.3">
      <c r="A31" s="38"/>
      <c r="B31" s="33"/>
      <c r="C31" s="33"/>
      <c r="D31" s="33"/>
      <c r="E31" s="11" t="s">
        <v>138</v>
      </c>
      <c r="F31" s="11" t="s">
        <v>151</v>
      </c>
      <c r="G31" s="12" t="s">
        <v>65</v>
      </c>
      <c r="H31" s="9">
        <v>4</v>
      </c>
      <c r="I31" s="9">
        <v>8</v>
      </c>
      <c r="J31" s="9">
        <f t="shared" si="17"/>
        <v>32</v>
      </c>
      <c r="K31" s="9" t="str">
        <f>VLOOKUP(J31,Tabla1[#All],2,FALSE)</f>
        <v>ALTO</v>
      </c>
      <c r="L31" s="35"/>
      <c r="M31" s="36"/>
      <c r="N31" s="9">
        <v>1</v>
      </c>
      <c r="O31" s="9">
        <v>4</v>
      </c>
      <c r="P31" s="9">
        <f t="shared" si="18"/>
        <v>4</v>
      </c>
      <c r="Q31" s="9" t="str">
        <f>VLOOKUP(P31,'[1]TABLA DATOS'!$A$1:$B$65,2,FALSE)</f>
        <v>BAJO</v>
      </c>
      <c r="R31" s="13" t="s">
        <v>52</v>
      </c>
      <c r="S31" s="45"/>
      <c r="T31" s="45"/>
    </row>
    <row r="32" spans="1:20" ht="39.75" customHeight="1" x14ac:dyDescent="0.3"/>
    <row r="33" ht="39.75" customHeight="1" x14ac:dyDescent="0.3"/>
    <row r="34" ht="39.75" customHeight="1" x14ac:dyDescent="0.3"/>
    <row r="35" ht="39.75" customHeight="1" x14ac:dyDescent="0.3"/>
    <row r="36" ht="39.75" customHeight="1" x14ac:dyDescent="0.3"/>
    <row r="37" ht="39.75" customHeight="1" x14ac:dyDescent="0.3"/>
    <row r="38" ht="39.75" customHeight="1" x14ac:dyDescent="0.3"/>
    <row r="39" ht="39.75" customHeight="1" x14ac:dyDescent="0.3"/>
    <row r="40" ht="39.75" customHeight="1" x14ac:dyDescent="0.3"/>
    <row r="41" ht="39.75" customHeight="1" x14ac:dyDescent="0.3"/>
    <row r="42" ht="39.75" customHeight="1" x14ac:dyDescent="0.3"/>
    <row r="43" ht="39.75" customHeight="1" x14ac:dyDescent="0.3"/>
    <row r="44" ht="39.75" customHeight="1" x14ac:dyDescent="0.3"/>
    <row r="45" ht="39.75" customHeight="1" x14ac:dyDescent="0.3"/>
    <row r="46" ht="39.75" customHeight="1" x14ac:dyDescent="0.3"/>
    <row r="47" ht="39.75" customHeight="1" x14ac:dyDescent="0.3"/>
    <row r="48" ht="39.75" customHeight="1" x14ac:dyDescent="0.3"/>
    <row r="49" ht="30" customHeight="1" x14ac:dyDescent="0.3"/>
    <row r="55" ht="15.75" customHeight="1" x14ac:dyDescent="0.3"/>
    <row r="56" ht="72.75" customHeight="1" x14ac:dyDescent="0.3"/>
    <row r="65" ht="30.75" customHeight="1" x14ac:dyDescent="0.3"/>
    <row r="66" ht="87" customHeight="1" x14ac:dyDescent="0.3"/>
    <row r="71" ht="15.75" customHeight="1" x14ac:dyDescent="0.3"/>
  </sheetData>
  <mergeCells count="80">
    <mergeCell ref="S26:S28"/>
    <mergeCell ref="S29:S31"/>
    <mergeCell ref="T29:T31"/>
    <mergeCell ref="T26:T28"/>
    <mergeCell ref="T24:T25"/>
    <mergeCell ref="N3:Q3"/>
    <mergeCell ref="L3:M4"/>
    <mergeCell ref="L2:R2"/>
    <mergeCell ref="R3:R4"/>
    <mergeCell ref="S12:S15"/>
    <mergeCell ref="S2:T2"/>
    <mergeCell ref="S3:S4"/>
    <mergeCell ref="T3:T4"/>
    <mergeCell ref="M5:M8"/>
    <mergeCell ref="L5:L8"/>
    <mergeCell ref="M12:M15"/>
    <mergeCell ref="L10:L11"/>
    <mergeCell ref="M10:M11"/>
    <mergeCell ref="L12:L15"/>
    <mergeCell ref="E3:E4"/>
    <mergeCell ref="G3:G4"/>
    <mergeCell ref="C2:D2"/>
    <mergeCell ref="H2:K2"/>
    <mergeCell ref="D3:D4"/>
    <mergeCell ref="C3:C4"/>
    <mergeCell ref="H3:K3"/>
    <mergeCell ref="C16:C17"/>
    <mergeCell ref="D16:D17"/>
    <mergeCell ref="B24:B25"/>
    <mergeCell ref="T5:T8"/>
    <mergeCell ref="S5:S8"/>
    <mergeCell ref="S9:S11"/>
    <mergeCell ref="T9:T11"/>
    <mergeCell ref="T12:T15"/>
    <mergeCell ref="S16:S17"/>
    <mergeCell ref="S18:S20"/>
    <mergeCell ref="S21:S23"/>
    <mergeCell ref="T21:T23"/>
    <mergeCell ref="T18:T20"/>
    <mergeCell ref="T16:T17"/>
    <mergeCell ref="S24:S25"/>
    <mergeCell ref="A29:A31"/>
    <mergeCell ref="A5:A28"/>
    <mergeCell ref="M26:M28"/>
    <mergeCell ref="B5:B8"/>
    <mergeCell ref="C5:C8"/>
    <mergeCell ref="D5:D8"/>
    <mergeCell ref="B26:B28"/>
    <mergeCell ref="C26:C28"/>
    <mergeCell ref="D26:D28"/>
    <mergeCell ref="L26:L28"/>
    <mergeCell ref="L21:L23"/>
    <mergeCell ref="M21:M23"/>
    <mergeCell ref="B21:B23"/>
    <mergeCell ref="B30:B31"/>
    <mergeCell ref="B10:B11"/>
    <mergeCell ref="D21:D23"/>
    <mergeCell ref="C30:C31"/>
    <mergeCell ref="D30:D31"/>
    <mergeCell ref="C21:C23"/>
    <mergeCell ref="L29:L31"/>
    <mergeCell ref="M29:M31"/>
    <mergeCell ref="L24:L25"/>
    <mergeCell ref="M24:M25"/>
    <mergeCell ref="B1:S1"/>
    <mergeCell ref="L19:L20"/>
    <mergeCell ref="M19:M20"/>
    <mergeCell ref="C24:C25"/>
    <mergeCell ref="D24:D25"/>
    <mergeCell ref="L16:L17"/>
    <mergeCell ref="M16:M17"/>
    <mergeCell ref="B12:B15"/>
    <mergeCell ref="C12:C15"/>
    <mergeCell ref="D12:D15"/>
    <mergeCell ref="B19:B20"/>
    <mergeCell ref="C10:C11"/>
    <mergeCell ref="D10:D11"/>
    <mergeCell ref="C19:C20"/>
    <mergeCell ref="D19:D20"/>
    <mergeCell ref="B16:B17"/>
  </mergeCells>
  <phoneticPr fontId="2" type="noConversion"/>
  <conditionalFormatting sqref="K2">
    <cfRule type="containsText" dxfId="29" priority="1" stopIfTrue="1" operator="containsText" text="INTOLERABLE">
      <formula>NOT(ISERROR(SEARCH("INTOLERABLE",K2)))</formula>
    </cfRule>
    <cfRule type="containsText" dxfId="28" priority="2" stopIfTrue="1" operator="containsText" text="ALTO">
      <formula>NOT(ISERROR(SEARCH("ALTO",K2)))</formula>
    </cfRule>
    <cfRule type="containsText" dxfId="27" priority="3" stopIfTrue="1" operator="containsText" text="MEDIO">
      <formula>NOT(ISERROR(SEARCH("MEDIO",K2)))</formula>
    </cfRule>
    <cfRule type="containsText" dxfId="26" priority="4" stopIfTrue="1" operator="containsText" text="BAJO">
      <formula>NOT(ISERROR(SEARCH("BAJO",K2)))</formula>
    </cfRule>
  </conditionalFormatting>
  <conditionalFormatting sqref="K4">
    <cfRule type="cellIs" dxfId="25" priority="604" stopIfTrue="1" operator="equal">
      <formula>"NA"</formula>
    </cfRule>
    <cfRule type="cellIs" dxfId="24" priority="603" stopIfTrue="1" operator="equal">
      <formula>"M"</formula>
    </cfRule>
    <cfRule type="cellIs" dxfId="23" priority="602" stopIfTrue="1" operator="equal">
      <formula>"A"</formula>
    </cfRule>
  </conditionalFormatting>
  <conditionalFormatting sqref="K5:K31">
    <cfRule type="containsText" dxfId="22" priority="600" stopIfTrue="1" operator="containsText" text="MEDIO">
      <formula>NOT(ISERROR(SEARCH("MEDIO",K5)))</formula>
    </cfRule>
    <cfRule type="containsText" dxfId="21" priority="599" stopIfTrue="1" operator="containsText" text="ALTO">
      <formula>NOT(ISERROR(SEARCH("ALTO",K5)))</formula>
    </cfRule>
    <cfRule type="containsText" dxfId="20" priority="598" stopIfTrue="1" operator="containsText" text="INTOLERABLE">
      <formula>NOT(ISERROR(SEARCH("INTOLERABLE",K5)))</formula>
    </cfRule>
    <cfRule type="containsText" dxfId="19" priority="601" stopIfTrue="1" operator="containsText" text="BAJO">
      <formula>NOT(ISERROR(SEARCH("BAJO",K5)))</formula>
    </cfRule>
  </conditionalFormatting>
  <conditionalFormatting sqref="L26">
    <cfRule type="containsText" dxfId="18" priority="370" stopIfTrue="1" operator="containsText" text="BAJO">
      <formula>NOT(ISERROR(SEARCH("BAJO",L26)))</formula>
    </cfRule>
    <cfRule type="containsText" dxfId="17" priority="369" stopIfTrue="1" operator="containsText" text="MEDIO">
      <formula>NOT(ISERROR(SEARCH("MEDIO",L26)))</formula>
    </cfRule>
    <cfRule type="containsText" dxfId="16" priority="368" stopIfTrue="1" operator="containsText" text="ALTO">
      <formula>NOT(ISERROR(SEARCH("ALTO",L26)))</formula>
    </cfRule>
    <cfRule type="containsText" dxfId="15" priority="367" stopIfTrue="1" operator="containsText" text="INTOLERABLE">
      <formula>NOT(ISERROR(SEARCH("INTOLERABLE",L26)))</formula>
    </cfRule>
  </conditionalFormatting>
  <conditionalFormatting sqref="Q4:Q31">
    <cfRule type="containsText" dxfId="14" priority="25" stopIfTrue="1" operator="containsText" text="ALTO">
      <formula>NOT(ISERROR(SEARCH("ALTO",Q4)))</formula>
    </cfRule>
    <cfRule type="containsText" dxfId="13" priority="24" stopIfTrue="1" operator="containsText" text="INTOLERABLE">
      <formula>NOT(ISERROR(SEARCH("INTOLERABLE",Q4)))</formula>
    </cfRule>
    <cfRule type="containsText" dxfId="12" priority="26" stopIfTrue="1" operator="containsText" text="MEDIO">
      <formula>NOT(ISERROR(SEARCH("MEDIO",Q4)))</formula>
    </cfRule>
    <cfRule type="containsText" dxfId="11" priority="27" stopIfTrue="1" operator="containsText" text="BAJO">
      <formula>NOT(ISERROR(SEARCH("BAJO",Q4)))</formula>
    </cfRule>
  </conditionalFormatting>
  <conditionalFormatting sqref="R5:R25">
    <cfRule type="containsText" dxfId="10" priority="10" operator="containsText" text="SI">
      <formula>NOT(ISERROR(SEARCH("SI",R5)))</formula>
    </cfRule>
  </conditionalFormatting>
  <conditionalFormatting sqref="R26:R28">
    <cfRule type="containsText" dxfId="9" priority="359" stopIfTrue="1" operator="containsText" text="INTOLERABLE">
      <formula>NOT(ISERROR(SEARCH("INTOLERABLE",R26)))</formula>
    </cfRule>
    <cfRule type="containsText" dxfId="8" priority="362" stopIfTrue="1" operator="containsText" text="BAJO">
      <formula>NOT(ISERROR(SEARCH("BAJO",R26)))</formula>
    </cfRule>
    <cfRule type="containsText" dxfId="7" priority="361" stopIfTrue="1" operator="containsText" text="MEDIO">
      <formula>NOT(ISERROR(SEARCH("MEDIO",R26)))</formula>
    </cfRule>
    <cfRule type="containsText" dxfId="6" priority="360" stopIfTrue="1" operator="containsText" text="ALTO">
      <formula>NOT(ISERROR(SEARCH("ALTO",R26)))</formula>
    </cfRule>
  </conditionalFormatting>
  <conditionalFormatting sqref="R29:R31">
    <cfRule type="containsText" dxfId="5" priority="326" operator="containsText" text="SI">
      <formula>NOT(ISERROR(SEARCH("SI",R29)))</formula>
    </cfRule>
  </conditionalFormatting>
  <conditionalFormatting sqref="R3:S3">
    <cfRule type="containsText" dxfId="4" priority="5" operator="containsText" text="SI">
      <formula>NOT(ISERROR(SEARCH("SI",R3)))</formula>
    </cfRule>
  </conditionalFormatting>
  <conditionalFormatting sqref="S5 S9 S12 S16 S18 S21 S24 S26 S29 R32:S1048576">
    <cfRule type="containsText" dxfId="3" priority="581" operator="containsText" text="SI">
      <formula>NOT(ISERROR(SEARCH("SI",R5)))</formula>
    </cfRule>
  </conditionalFormatting>
  <conditionalFormatting sqref="U4:X4">
    <cfRule type="cellIs" dxfId="2" priority="636" stopIfTrue="1" operator="equal">
      <formula>"NA"</formula>
    </cfRule>
    <cfRule type="cellIs" dxfId="1" priority="634" stopIfTrue="1" operator="equal">
      <formula>"A"</formula>
    </cfRule>
    <cfRule type="cellIs" dxfId="0" priority="635" stopIfTrue="1" operator="equal">
      <formula>"M"</formula>
    </cfRule>
  </conditionalFormatting>
  <pageMargins left="0.7" right="0.7" top="0.75" bottom="0.75" header="0.3" footer="0.3"/>
  <pageSetup scale="29" orientation="landscape" r:id="rId1"/>
  <colBreaks count="1" manualBreakCount="1">
    <brk id="20" max="30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E2CAACD-49B7-44D7-AA06-61ADF25AC625}">
          <x14:formula1>
            <xm:f>'TABLA DATOS'!$H$2:$H$5</xm:f>
          </x14:formula1>
          <xm:sqref>H12:I15 H26:I31 H5:I8 H21:I23 N5:O31</xm:sqref>
        </x14:dataValidation>
        <x14:dataValidation type="list" allowBlank="1" showInputMessage="1" showErrorMessage="1" xr:uid="{E675E85D-6392-4DB9-A60B-797E52AEF5FC}">
          <x14:formula1>
            <xm:f>'TABLA DATOS'!$H$8:$H$9</xm:f>
          </x14:formula1>
          <xm:sqref>R12:R15 R21:R23 R5:R8 R26:R31</xm:sqref>
        </x14:dataValidation>
        <x14:dataValidation type="list" allowBlank="1" showInputMessage="1" showErrorMessage="1" xr:uid="{F37D6340-E1AB-4A4A-A16E-9EC49CDCB787}">
          <x14:formula1>
            <xm:f>'TABLA DATOS'!$D$40:$D$44</xm:f>
          </x14:formula1>
          <xm:sqref>S5 S9 S12 S16 S18 S21 S24 S26 S29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2"/>
  <dimension ref="A1:J70"/>
  <sheetViews>
    <sheetView topLeftCell="A37" zoomScaleNormal="100" workbookViewId="0">
      <selection activeCell="E42" sqref="E42"/>
    </sheetView>
  </sheetViews>
  <sheetFormatPr baseColWidth="10" defaultRowHeight="14.4" x14ac:dyDescent="0.3"/>
  <cols>
    <col min="2" max="2" width="12.33203125" bestFit="1" customWidth="1"/>
    <col min="10" max="10" width="27.33203125" bestFit="1" customWidth="1"/>
  </cols>
  <sheetData>
    <row r="1" spans="1:10" x14ac:dyDescent="0.3">
      <c r="A1" t="s">
        <v>25</v>
      </c>
      <c r="B1" t="s">
        <v>26</v>
      </c>
      <c r="D1" t="s">
        <v>25</v>
      </c>
      <c r="E1" t="s">
        <v>26</v>
      </c>
    </row>
    <row r="2" spans="1:10" x14ac:dyDescent="0.3">
      <c r="A2">
        <v>1</v>
      </c>
      <c r="B2" t="s">
        <v>21</v>
      </c>
      <c r="D2">
        <v>1</v>
      </c>
      <c r="E2" t="s">
        <v>21</v>
      </c>
      <c r="H2">
        <v>1</v>
      </c>
      <c r="J2" t="s">
        <v>42</v>
      </c>
    </row>
    <row r="3" spans="1:10" x14ac:dyDescent="0.3">
      <c r="A3">
        <v>2</v>
      </c>
      <c r="B3" t="s">
        <v>21</v>
      </c>
      <c r="D3">
        <v>2</v>
      </c>
      <c r="E3" t="s">
        <v>21</v>
      </c>
      <c r="H3">
        <v>2</v>
      </c>
      <c r="J3" t="s">
        <v>43</v>
      </c>
    </row>
    <row r="4" spans="1:10" x14ac:dyDescent="0.3">
      <c r="A4">
        <v>3</v>
      </c>
      <c r="B4" t="s">
        <v>21</v>
      </c>
      <c r="D4">
        <v>3</v>
      </c>
      <c r="E4" t="s">
        <v>22</v>
      </c>
      <c r="H4">
        <v>4</v>
      </c>
      <c r="J4" t="s">
        <v>44</v>
      </c>
    </row>
    <row r="5" spans="1:10" x14ac:dyDescent="0.3">
      <c r="A5">
        <v>4</v>
      </c>
      <c r="B5" t="s">
        <v>21</v>
      </c>
      <c r="D5">
        <v>4</v>
      </c>
      <c r="E5" t="s">
        <v>22</v>
      </c>
      <c r="H5">
        <v>8</v>
      </c>
      <c r="J5" t="s">
        <v>45</v>
      </c>
    </row>
    <row r="6" spans="1:10" x14ac:dyDescent="0.3">
      <c r="A6">
        <v>5</v>
      </c>
      <c r="B6" t="s">
        <v>22</v>
      </c>
      <c r="D6">
        <v>5</v>
      </c>
      <c r="E6" t="s">
        <v>23</v>
      </c>
      <c r="J6" t="s">
        <v>46</v>
      </c>
    </row>
    <row r="7" spans="1:10" x14ac:dyDescent="0.3">
      <c r="A7">
        <v>6</v>
      </c>
      <c r="B7" t="s">
        <v>22</v>
      </c>
      <c r="D7">
        <v>6</v>
      </c>
      <c r="E7" t="s">
        <v>23</v>
      </c>
      <c r="J7" t="s">
        <v>47</v>
      </c>
    </row>
    <row r="8" spans="1:10" x14ac:dyDescent="0.3">
      <c r="A8">
        <v>7</v>
      </c>
      <c r="B8" t="s">
        <v>22</v>
      </c>
      <c r="D8">
        <v>7</v>
      </c>
      <c r="E8" t="s">
        <v>23</v>
      </c>
      <c r="H8" t="s">
        <v>51</v>
      </c>
    </row>
    <row r="9" spans="1:10" x14ac:dyDescent="0.3">
      <c r="A9">
        <v>8</v>
      </c>
      <c r="B9" t="s">
        <v>22</v>
      </c>
      <c r="D9">
        <v>8</v>
      </c>
      <c r="E9" t="s">
        <v>23</v>
      </c>
      <c r="H9" t="s">
        <v>52</v>
      </c>
    </row>
    <row r="10" spans="1:10" x14ac:dyDescent="0.3">
      <c r="A10">
        <v>9</v>
      </c>
      <c r="B10" t="s">
        <v>22</v>
      </c>
      <c r="D10">
        <v>9</v>
      </c>
      <c r="E10" t="s">
        <v>23</v>
      </c>
    </row>
    <row r="11" spans="1:10" x14ac:dyDescent="0.3">
      <c r="A11">
        <v>10</v>
      </c>
      <c r="B11" t="s">
        <v>22</v>
      </c>
    </row>
    <row r="12" spans="1:10" x14ac:dyDescent="0.3">
      <c r="A12">
        <v>11</v>
      </c>
      <c r="B12" t="s">
        <v>22</v>
      </c>
    </row>
    <row r="13" spans="1:10" x14ac:dyDescent="0.3">
      <c r="A13">
        <v>12</v>
      </c>
      <c r="B13" t="s">
        <v>22</v>
      </c>
    </row>
    <row r="14" spans="1:10" x14ac:dyDescent="0.3">
      <c r="A14">
        <v>13</v>
      </c>
      <c r="B14" t="s">
        <v>22</v>
      </c>
    </row>
    <row r="15" spans="1:10" x14ac:dyDescent="0.3">
      <c r="A15">
        <v>14</v>
      </c>
      <c r="B15" t="s">
        <v>22</v>
      </c>
    </row>
    <row r="16" spans="1:10" x14ac:dyDescent="0.3">
      <c r="A16">
        <v>15</v>
      </c>
      <c r="B16" t="s">
        <v>22</v>
      </c>
    </row>
    <row r="17" spans="1:2" x14ac:dyDescent="0.3">
      <c r="A17">
        <v>16</v>
      </c>
      <c r="B17" t="s">
        <v>23</v>
      </c>
    </row>
    <row r="18" spans="1:2" x14ac:dyDescent="0.3">
      <c r="A18">
        <v>17</v>
      </c>
      <c r="B18" t="s">
        <v>23</v>
      </c>
    </row>
    <row r="19" spans="1:2" x14ac:dyDescent="0.3">
      <c r="A19">
        <v>18</v>
      </c>
      <c r="B19" t="s">
        <v>23</v>
      </c>
    </row>
    <row r="20" spans="1:2" x14ac:dyDescent="0.3">
      <c r="A20">
        <v>19</v>
      </c>
      <c r="B20" t="s">
        <v>23</v>
      </c>
    </row>
    <row r="21" spans="1:2" x14ac:dyDescent="0.3">
      <c r="A21">
        <v>20</v>
      </c>
      <c r="B21" t="s">
        <v>23</v>
      </c>
    </row>
    <row r="22" spans="1:2" x14ac:dyDescent="0.3">
      <c r="A22">
        <v>21</v>
      </c>
      <c r="B22" t="s">
        <v>23</v>
      </c>
    </row>
    <row r="23" spans="1:2" x14ac:dyDescent="0.3">
      <c r="A23">
        <v>22</v>
      </c>
      <c r="B23" t="s">
        <v>23</v>
      </c>
    </row>
    <row r="24" spans="1:2" x14ac:dyDescent="0.3">
      <c r="A24">
        <v>23</v>
      </c>
      <c r="B24" t="s">
        <v>23</v>
      </c>
    </row>
    <row r="25" spans="1:2" x14ac:dyDescent="0.3">
      <c r="A25">
        <v>24</v>
      </c>
      <c r="B25" t="s">
        <v>23</v>
      </c>
    </row>
    <row r="26" spans="1:2" x14ac:dyDescent="0.3">
      <c r="A26">
        <v>25</v>
      </c>
      <c r="B26" t="s">
        <v>23</v>
      </c>
    </row>
    <row r="27" spans="1:2" x14ac:dyDescent="0.3">
      <c r="A27">
        <v>26</v>
      </c>
      <c r="B27" t="s">
        <v>23</v>
      </c>
    </row>
    <row r="28" spans="1:2" x14ac:dyDescent="0.3">
      <c r="A28">
        <v>27</v>
      </c>
      <c r="B28" t="s">
        <v>23</v>
      </c>
    </row>
    <row r="29" spans="1:2" x14ac:dyDescent="0.3">
      <c r="A29">
        <v>28</v>
      </c>
      <c r="B29" t="s">
        <v>23</v>
      </c>
    </row>
    <row r="30" spans="1:2" x14ac:dyDescent="0.3">
      <c r="A30">
        <v>29</v>
      </c>
      <c r="B30" t="s">
        <v>23</v>
      </c>
    </row>
    <row r="31" spans="1:2" x14ac:dyDescent="0.3">
      <c r="A31">
        <v>30</v>
      </c>
      <c r="B31" t="s">
        <v>23</v>
      </c>
    </row>
    <row r="32" spans="1:2" x14ac:dyDescent="0.3">
      <c r="A32">
        <v>31</v>
      </c>
      <c r="B32" t="s">
        <v>23</v>
      </c>
    </row>
    <row r="33" spans="1:4" x14ac:dyDescent="0.3">
      <c r="A33">
        <v>32</v>
      </c>
      <c r="B33" t="s">
        <v>23</v>
      </c>
    </row>
    <row r="34" spans="1:4" x14ac:dyDescent="0.3">
      <c r="A34">
        <v>33</v>
      </c>
      <c r="B34" t="s">
        <v>24</v>
      </c>
    </row>
    <row r="35" spans="1:4" x14ac:dyDescent="0.3">
      <c r="A35">
        <v>34</v>
      </c>
      <c r="B35" t="s">
        <v>24</v>
      </c>
    </row>
    <row r="36" spans="1:4" x14ac:dyDescent="0.3">
      <c r="A36">
        <v>35</v>
      </c>
      <c r="B36" t="s">
        <v>24</v>
      </c>
    </row>
    <row r="37" spans="1:4" x14ac:dyDescent="0.3">
      <c r="A37">
        <v>36</v>
      </c>
      <c r="B37" t="s">
        <v>24</v>
      </c>
    </row>
    <row r="38" spans="1:4" x14ac:dyDescent="0.3">
      <c r="A38">
        <v>37</v>
      </c>
      <c r="B38" t="s">
        <v>24</v>
      </c>
    </row>
    <row r="39" spans="1:4" x14ac:dyDescent="0.3">
      <c r="A39">
        <v>38</v>
      </c>
      <c r="B39" t="s">
        <v>24</v>
      </c>
    </row>
    <row r="40" spans="1:4" x14ac:dyDescent="0.3">
      <c r="A40">
        <v>39</v>
      </c>
      <c r="B40" t="s">
        <v>24</v>
      </c>
      <c r="D40" t="s">
        <v>112</v>
      </c>
    </row>
    <row r="41" spans="1:4" x14ac:dyDescent="0.3">
      <c r="A41">
        <v>40</v>
      </c>
      <c r="B41" t="s">
        <v>24</v>
      </c>
      <c r="D41" t="s">
        <v>113</v>
      </c>
    </row>
    <row r="42" spans="1:4" x14ac:dyDescent="0.3">
      <c r="A42">
        <v>41</v>
      </c>
      <c r="B42" t="s">
        <v>24</v>
      </c>
      <c r="D42" t="s">
        <v>114</v>
      </c>
    </row>
    <row r="43" spans="1:4" x14ac:dyDescent="0.3">
      <c r="A43">
        <v>42</v>
      </c>
      <c r="B43" t="s">
        <v>24</v>
      </c>
      <c r="D43" t="s">
        <v>115</v>
      </c>
    </row>
    <row r="44" spans="1:4" x14ac:dyDescent="0.3">
      <c r="A44">
        <v>43</v>
      </c>
      <c r="B44" t="s">
        <v>24</v>
      </c>
      <c r="D44" t="s">
        <v>116</v>
      </c>
    </row>
    <row r="45" spans="1:4" x14ac:dyDescent="0.3">
      <c r="A45">
        <v>44</v>
      </c>
      <c r="B45" t="s">
        <v>24</v>
      </c>
    </row>
    <row r="46" spans="1:4" x14ac:dyDescent="0.3">
      <c r="A46">
        <v>45</v>
      </c>
      <c r="B46" t="s">
        <v>24</v>
      </c>
    </row>
    <row r="47" spans="1:4" x14ac:dyDescent="0.3">
      <c r="A47">
        <v>46</v>
      </c>
      <c r="B47" t="s">
        <v>24</v>
      </c>
    </row>
    <row r="48" spans="1:4" x14ac:dyDescent="0.3">
      <c r="A48">
        <v>47</v>
      </c>
      <c r="B48" t="s">
        <v>24</v>
      </c>
    </row>
    <row r="49" spans="1:2" x14ac:dyDescent="0.3">
      <c r="A49">
        <v>48</v>
      </c>
      <c r="B49" t="s">
        <v>24</v>
      </c>
    </row>
    <row r="50" spans="1:2" x14ac:dyDescent="0.3">
      <c r="A50">
        <v>49</v>
      </c>
      <c r="B50" t="s">
        <v>24</v>
      </c>
    </row>
    <row r="51" spans="1:2" x14ac:dyDescent="0.3">
      <c r="A51">
        <v>50</v>
      </c>
      <c r="B51" t="s">
        <v>24</v>
      </c>
    </row>
    <row r="52" spans="1:2" x14ac:dyDescent="0.3">
      <c r="A52">
        <v>51</v>
      </c>
      <c r="B52" t="s">
        <v>24</v>
      </c>
    </row>
    <row r="53" spans="1:2" x14ac:dyDescent="0.3">
      <c r="A53">
        <v>52</v>
      </c>
      <c r="B53" t="s">
        <v>24</v>
      </c>
    </row>
    <row r="54" spans="1:2" x14ac:dyDescent="0.3">
      <c r="A54">
        <v>53</v>
      </c>
      <c r="B54" t="s">
        <v>24</v>
      </c>
    </row>
    <row r="55" spans="1:2" x14ac:dyDescent="0.3">
      <c r="A55">
        <v>54</v>
      </c>
      <c r="B55" t="s">
        <v>24</v>
      </c>
    </row>
    <row r="56" spans="1:2" x14ac:dyDescent="0.3">
      <c r="A56">
        <v>55</v>
      </c>
      <c r="B56" t="s">
        <v>24</v>
      </c>
    </row>
    <row r="57" spans="1:2" x14ac:dyDescent="0.3">
      <c r="A57">
        <v>56</v>
      </c>
      <c r="B57" t="s">
        <v>24</v>
      </c>
    </row>
    <row r="58" spans="1:2" x14ac:dyDescent="0.3">
      <c r="A58">
        <v>57</v>
      </c>
      <c r="B58" t="s">
        <v>24</v>
      </c>
    </row>
    <row r="59" spans="1:2" x14ac:dyDescent="0.3">
      <c r="A59">
        <v>58</v>
      </c>
      <c r="B59" t="s">
        <v>24</v>
      </c>
    </row>
    <row r="60" spans="1:2" x14ac:dyDescent="0.3">
      <c r="A60">
        <v>59</v>
      </c>
      <c r="B60" t="s">
        <v>24</v>
      </c>
    </row>
    <row r="61" spans="1:2" x14ac:dyDescent="0.3">
      <c r="A61">
        <v>60</v>
      </c>
      <c r="B61" t="s">
        <v>24</v>
      </c>
    </row>
    <row r="62" spans="1:2" x14ac:dyDescent="0.3">
      <c r="A62">
        <v>61</v>
      </c>
      <c r="B62" t="s">
        <v>24</v>
      </c>
    </row>
    <row r="63" spans="1:2" x14ac:dyDescent="0.3">
      <c r="A63">
        <v>62</v>
      </c>
      <c r="B63" t="s">
        <v>24</v>
      </c>
    </row>
    <row r="64" spans="1:2" x14ac:dyDescent="0.3">
      <c r="A64">
        <v>63</v>
      </c>
      <c r="B64" t="s">
        <v>24</v>
      </c>
    </row>
    <row r="65" spans="1:8" x14ac:dyDescent="0.3">
      <c r="A65">
        <v>64</v>
      </c>
      <c r="B65" t="s">
        <v>24</v>
      </c>
    </row>
    <row r="67" spans="1:8" x14ac:dyDescent="0.3">
      <c r="A67" s="60" t="s">
        <v>30</v>
      </c>
      <c r="B67" s="60"/>
      <c r="D67" s="60" t="s">
        <v>34</v>
      </c>
      <c r="E67" s="60"/>
      <c r="G67" s="61" t="s">
        <v>41</v>
      </c>
      <c r="H67" s="61"/>
    </row>
    <row r="68" spans="1:8" ht="55.2" x14ac:dyDescent="0.3">
      <c r="A68" s="6">
        <v>1</v>
      </c>
      <c r="B68" s="7" t="s">
        <v>27</v>
      </c>
      <c r="D68" s="6">
        <v>1</v>
      </c>
      <c r="E68" s="7" t="s">
        <v>31</v>
      </c>
      <c r="G68" s="8" t="s">
        <v>35</v>
      </c>
      <c r="H68" s="7" t="s">
        <v>36</v>
      </c>
    </row>
    <row r="69" spans="1:8" ht="69" x14ac:dyDescent="0.3">
      <c r="A69" s="6">
        <v>2</v>
      </c>
      <c r="B69" s="7" t="s">
        <v>28</v>
      </c>
      <c r="D69" s="6">
        <v>2</v>
      </c>
      <c r="E69" s="7" t="s">
        <v>32</v>
      </c>
      <c r="G69" s="6" t="s">
        <v>37</v>
      </c>
      <c r="H69" s="7" t="s">
        <v>38</v>
      </c>
    </row>
    <row r="70" spans="1:8" ht="55.2" x14ac:dyDescent="0.3">
      <c r="A70" s="6">
        <v>3</v>
      </c>
      <c r="B70" s="7" t="s">
        <v>29</v>
      </c>
      <c r="D70" s="6">
        <v>3</v>
      </c>
      <c r="E70" s="7" t="s">
        <v>33</v>
      </c>
      <c r="G70" s="6" t="s">
        <v>39</v>
      </c>
      <c r="H70" s="7" t="s">
        <v>40</v>
      </c>
    </row>
  </sheetData>
  <mergeCells count="3">
    <mergeCell ref="A67:B67"/>
    <mergeCell ref="D67:E67"/>
    <mergeCell ref="G67:H67"/>
  </mergeCells>
  <phoneticPr fontId="7" type="noConversion"/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Ductos</vt:lpstr>
      <vt:lpstr>TABLA DATOS</vt:lpstr>
      <vt:lpstr>Ductos!Área_de_impresión</vt:lpstr>
      <vt:lpstr>Ductos!Print_Area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Hernán Orellana</dc:creator>
  <cp:lastModifiedBy>Nelson Montt</cp:lastModifiedBy>
  <cp:lastPrinted>2022-05-18T14:20:36Z</cp:lastPrinted>
  <dcterms:created xsi:type="dcterms:W3CDTF">2010-06-02T14:46:58Z</dcterms:created>
  <dcterms:modified xsi:type="dcterms:W3CDTF">2024-11-17T21:14:35Z</dcterms:modified>
</cp:coreProperties>
</file>